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MJ1BJ\Documents\"/>
    </mc:Choice>
  </mc:AlternateContent>
  <bookViews>
    <workbookView xWindow="0" yWindow="0" windowWidth="16170" windowHeight="5670" activeTab="2"/>
    <workbookView visibility="hidden" xWindow="240" yWindow="0" windowWidth="19320" windowHeight="11760"/>
  </bookViews>
  <sheets>
    <sheet name="1.kolo" sheetId="1" r:id="rId1"/>
    <sheet name="2.kolo" sheetId="2" r:id="rId2"/>
    <sheet name="3.kolo" sheetId="3" r:id="rId3"/>
    <sheet name="TABULKY" sheetId="5" r:id="rId4"/>
    <sheet name="NČ I." sheetId="4" r:id="rId5"/>
    <sheet name="NČ II." sheetId="7" r:id="rId6"/>
  </sheets>
  <definedNames>
    <definedName name="_xlnm._FilterDatabase" localSheetId="0" hidden="1">'1.kolo'!$O$3:$W$13</definedName>
    <definedName name="_xlnm._FilterDatabase" localSheetId="3" hidden="1">TABULKY!$L$3:$N$69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" i="7" l="1"/>
  <c r="B11" i="4"/>
  <c r="B9" i="4"/>
  <c r="C3" i="2"/>
  <c r="G3" i="2"/>
  <c r="I1" i="2"/>
  <c r="C1" i="2"/>
  <c r="O8" i="1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D3" i="7"/>
  <c r="D1" i="7"/>
  <c r="O6" i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2" i="2"/>
  <c r="B13" i="2"/>
  <c r="B11" i="2"/>
  <c r="B10" i="2"/>
  <c r="B9" i="2"/>
  <c r="B8" i="2"/>
  <c r="B4" i="2"/>
  <c r="B5" i="2"/>
  <c r="B6" i="2"/>
  <c r="B7" i="2"/>
  <c r="P13" i="1"/>
  <c r="P12" i="1"/>
  <c r="P11" i="1"/>
  <c r="P10" i="1"/>
  <c r="P9" i="1"/>
  <c r="P8" i="1"/>
  <c r="P7" i="1"/>
  <c r="P6" i="1"/>
  <c r="P5" i="1"/>
  <c r="P4" i="1"/>
  <c r="Y4" i="1"/>
  <c r="Y5" i="1"/>
  <c r="Y6" i="1"/>
  <c r="Y7" i="1"/>
  <c r="Y8" i="1"/>
  <c r="Y9" i="1"/>
  <c r="Y10" i="1"/>
  <c r="Y11" i="1"/>
  <c r="Y12" i="1"/>
  <c r="Q4" i="1"/>
  <c r="Z4" i="1"/>
  <c r="Z5" i="1"/>
  <c r="Z6" i="1"/>
  <c r="Z7" i="1"/>
  <c r="Z8" i="1"/>
  <c r="Z9" i="1"/>
  <c r="Z10" i="1"/>
  <c r="Z11" i="1"/>
  <c r="Z12" i="1"/>
  <c r="S4" i="1"/>
  <c r="R4" i="1"/>
  <c r="AA4" i="1"/>
  <c r="AA5" i="1"/>
  <c r="AA6" i="1"/>
  <c r="AA7" i="1"/>
  <c r="AA8" i="1"/>
  <c r="AA9" i="1"/>
  <c r="AA10" i="1"/>
  <c r="AA11" i="1"/>
  <c r="AA12" i="1"/>
  <c r="Q5" i="1"/>
  <c r="AB4" i="1"/>
  <c r="AB5" i="1"/>
  <c r="AB6" i="1"/>
  <c r="AB7" i="1"/>
  <c r="AB8" i="1"/>
  <c r="AB9" i="1"/>
  <c r="AB10" i="1"/>
  <c r="AB11" i="1"/>
  <c r="AB12" i="1"/>
  <c r="S5" i="1"/>
  <c r="R5" i="1"/>
  <c r="AC4" i="1"/>
  <c r="AC5" i="1"/>
  <c r="AC6" i="1"/>
  <c r="AC7" i="1"/>
  <c r="AC8" i="1"/>
  <c r="AC9" i="1"/>
  <c r="AC10" i="1"/>
  <c r="AC11" i="1"/>
  <c r="AC12" i="1"/>
  <c r="Q6" i="1"/>
  <c r="AD4" i="1"/>
  <c r="AD5" i="1"/>
  <c r="AD6" i="1"/>
  <c r="AD7" i="1"/>
  <c r="AD8" i="1"/>
  <c r="AD9" i="1"/>
  <c r="AD10" i="1"/>
  <c r="AD11" i="1"/>
  <c r="AD12" i="1"/>
  <c r="S6" i="1"/>
  <c r="R6" i="1"/>
  <c r="AE4" i="1"/>
  <c r="AE5" i="1"/>
  <c r="AE6" i="1"/>
  <c r="AE7" i="1"/>
  <c r="AE8" i="1"/>
  <c r="AE9" i="1"/>
  <c r="AE10" i="1"/>
  <c r="AE11" i="1"/>
  <c r="AE12" i="1"/>
  <c r="Q7" i="1"/>
  <c r="AF4" i="1"/>
  <c r="AF5" i="1"/>
  <c r="AF6" i="1"/>
  <c r="AF7" i="1"/>
  <c r="AF8" i="1"/>
  <c r="AF9" i="1"/>
  <c r="AF10" i="1"/>
  <c r="AF11" i="1"/>
  <c r="AF12" i="1"/>
  <c r="S7" i="1"/>
  <c r="R7" i="1"/>
  <c r="AI4" i="1"/>
  <c r="AI5" i="1"/>
  <c r="AI6" i="1"/>
  <c r="AI7" i="1"/>
  <c r="AI8" i="1"/>
  <c r="AI9" i="1"/>
  <c r="AI10" i="1"/>
  <c r="AI11" i="1"/>
  <c r="AI12" i="1"/>
  <c r="Q9" i="1"/>
  <c r="AJ4" i="1"/>
  <c r="AJ5" i="1"/>
  <c r="AJ6" i="1"/>
  <c r="AJ7" i="1"/>
  <c r="AJ8" i="1"/>
  <c r="AJ9" i="1"/>
  <c r="AJ10" i="1"/>
  <c r="AJ11" i="1"/>
  <c r="AJ12" i="1"/>
  <c r="S9" i="1"/>
  <c r="R9" i="1"/>
  <c r="AK4" i="1"/>
  <c r="AK5" i="1"/>
  <c r="AK6" i="1"/>
  <c r="AK7" i="1"/>
  <c r="AK8" i="1"/>
  <c r="AK9" i="1"/>
  <c r="AK10" i="1"/>
  <c r="AK11" i="1"/>
  <c r="AK12" i="1"/>
  <c r="Q10" i="1"/>
  <c r="AL4" i="1"/>
  <c r="AL5" i="1"/>
  <c r="AL6" i="1"/>
  <c r="AL7" i="1"/>
  <c r="AL8" i="1"/>
  <c r="AL9" i="1"/>
  <c r="AL10" i="1"/>
  <c r="AL11" i="1"/>
  <c r="AL12" i="1"/>
  <c r="S10" i="1"/>
  <c r="R10" i="1"/>
  <c r="AM4" i="1"/>
  <c r="AM5" i="1"/>
  <c r="AM6" i="1"/>
  <c r="AM7" i="1"/>
  <c r="AM8" i="1"/>
  <c r="AM9" i="1"/>
  <c r="AM10" i="1"/>
  <c r="AM11" i="1"/>
  <c r="AM12" i="1"/>
  <c r="Q11" i="1"/>
  <c r="AN4" i="1"/>
  <c r="AN5" i="1"/>
  <c r="AN6" i="1"/>
  <c r="AN7" i="1"/>
  <c r="AN8" i="1"/>
  <c r="AN9" i="1"/>
  <c r="AN10" i="1"/>
  <c r="AN11" i="1"/>
  <c r="AN12" i="1"/>
  <c r="S11" i="1"/>
  <c r="R11" i="1"/>
  <c r="AO4" i="1"/>
  <c r="AO5" i="1"/>
  <c r="AO6" i="1"/>
  <c r="AO7" i="1"/>
  <c r="AO8" i="1"/>
  <c r="AO9" i="1"/>
  <c r="AO10" i="1"/>
  <c r="AO11" i="1"/>
  <c r="AO12" i="1"/>
  <c r="Q12" i="1"/>
  <c r="AP4" i="1"/>
  <c r="AP5" i="1"/>
  <c r="AP6" i="1"/>
  <c r="AP7" i="1"/>
  <c r="AP8" i="1"/>
  <c r="AP9" i="1"/>
  <c r="AP10" i="1"/>
  <c r="AP11" i="1"/>
  <c r="AP12" i="1"/>
  <c r="S12" i="1"/>
  <c r="R12" i="1"/>
  <c r="AQ4" i="1"/>
  <c r="AQ5" i="1"/>
  <c r="AQ6" i="1"/>
  <c r="AQ7" i="1"/>
  <c r="AQ8" i="1"/>
  <c r="AQ9" i="1"/>
  <c r="AQ10" i="1"/>
  <c r="AQ11" i="1"/>
  <c r="AQ12" i="1"/>
  <c r="Q13" i="1"/>
  <c r="AR4" i="1"/>
  <c r="AR5" i="1"/>
  <c r="AR6" i="1"/>
  <c r="AR7" i="1"/>
  <c r="AR8" i="1"/>
  <c r="AR9" i="1"/>
  <c r="AR10" i="1"/>
  <c r="AR11" i="1"/>
  <c r="AR12" i="1"/>
  <c r="S13" i="1"/>
  <c r="R13" i="1"/>
  <c r="AG4" i="1"/>
  <c r="AG5" i="1"/>
  <c r="AG6" i="1"/>
  <c r="AG7" i="1"/>
  <c r="AG8" i="1"/>
  <c r="AG9" i="1"/>
  <c r="AG10" i="1"/>
  <c r="AG11" i="1"/>
  <c r="AG12" i="1"/>
  <c r="Q8" i="1"/>
  <c r="AH4" i="1"/>
  <c r="AH5" i="1"/>
  <c r="AH6" i="1"/>
  <c r="AH7" i="1"/>
  <c r="AH8" i="1"/>
  <c r="AH9" i="1"/>
  <c r="AH10" i="1"/>
  <c r="AH11" i="1"/>
  <c r="AH12" i="1"/>
  <c r="S8" i="1"/>
  <c r="R8" i="1"/>
  <c r="V13" i="1"/>
  <c r="T13" i="1"/>
  <c r="V10" i="1"/>
  <c r="T10" i="1"/>
  <c r="V4" i="1"/>
  <c r="V11" i="1"/>
  <c r="T11" i="1"/>
  <c r="V9" i="1"/>
  <c r="T9" i="1"/>
  <c r="V5" i="1"/>
  <c r="V6" i="1"/>
  <c r="T6" i="1"/>
  <c r="V12" i="1"/>
  <c r="T12" i="1"/>
  <c r="V7" i="1"/>
  <c r="T7" i="1"/>
  <c r="V8" i="1"/>
  <c r="T8" i="1"/>
  <c r="T5" i="1"/>
  <c r="T4" i="1"/>
  <c r="W6" i="1"/>
  <c r="O13" i="1"/>
  <c r="O12" i="1"/>
  <c r="O11" i="1"/>
  <c r="O10" i="1"/>
  <c r="O9" i="1"/>
  <c r="O7" i="1"/>
  <c r="O5" i="1"/>
  <c r="W10" i="1"/>
  <c r="W9" i="1"/>
  <c r="W8" i="1"/>
  <c r="W7" i="1"/>
  <c r="O4" i="1"/>
  <c r="AQ3" i="1"/>
  <c r="AO3" i="1"/>
  <c r="AM3" i="1"/>
  <c r="AK3" i="1"/>
  <c r="AI3" i="1"/>
  <c r="AG3" i="1"/>
  <c r="AE3" i="1"/>
  <c r="AC3" i="1"/>
  <c r="AA3" i="1"/>
  <c r="Y3" i="1"/>
  <c r="B22" i="3"/>
  <c r="D1" i="4"/>
  <c r="I1" i="4"/>
  <c r="D3" i="4"/>
  <c r="B4" i="4"/>
  <c r="B5" i="4"/>
  <c r="B6" i="4"/>
  <c r="B7" i="4"/>
  <c r="B8" i="4"/>
  <c r="B10" i="4"/>
  <c r="B12" i="4"/>
  <c r="B13" i="4"/>
  <c r="B14" i="4"/>
  <c r="B15" i="4"/>
  <c r="B16" i="4"/>
  <c r="B17" i="4"/>
  <c r="B18" i="4"/>
  <c r="B19" i="4"/>
  <c r="B20" i="4"/>
  <c r="B21" i="4"/>
  <c r="B22" i="4"/>
  <c r="B23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C1" i="3"/>
  <c r="I1" i="3"/>
  <c r="C3" i="3"/>
  <c r="G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3" i="3"/>
  <c r="B24" i="3"/>
  <c r="B25" i="3"/>
  <c r="B26" i="3"/>
  <c r="B27" i="3"/>
  <c r="B28" i="3"/>
  <c r="B29" i="3"/>
  <c r="B30" i="3"/>
  <c r="B31" i="3"/>
  <c r="B32" i="3"/>
  <c r="B33" i="3"/>
  <c r="C1" i="1"/>
  <c r="I1" i="1"/>
  <c r="C3" i="1"/>
  <c r="G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W4" i="1"/>
  <c r="W13" i="1"/>
  <c r="W11" i="1"/>
  <c r="W5" i="1"/>
  <c r="W12" i="1"/>
</calcChain>
</file>

<file path=xl/sharedStrings.xml><?xml version="1.0" encoding="utf-8"?>
<sst xmlns="http://schemas.openxmlformats.org/spreadsheetml/2006/main" count="304" uniqueCount="109">
  <si>
    <t>V</t>
  </si>
  <si>
    <t>R</t>
  </si>
  <si>
    <t>P</t>
  </si>
  <si>
    <t>ZAP.</t>
  </si>
  <si>
    <t>body</t>
  </si>
  <si>
    <t>3.</t>
  </si>
  <si>
    <t>2.</t>
  </si>
  <si>
    <t>1.kolo základní části</t>
  </si>
  <si>
    <t>1.</t>
  </si>
  <si>
    <t xml:space="preserve">Pořadatel : </t>
  </si>
  <si>
    <t>2.kolo základní části</t>
  </si>
  <si>
    <t>3.kolo základní části</t>
  </si>
  <si>
    <t>MUŽSTVA</t>
  </si>
  <si>
    <t>:</t>
  </si>
  <si>
    <t xml:space="preserve">  SKÓRE</t>
  </si>
  <si>
    <t>datum</t>
  </si>
  <si>
    <t>Kategorie</t>
  </si>
  <si>
    <t>Pořadatel:</t>
  </si>
  <si>
    <t>Čtyři Dvory</t>
  </si>
  <si>
    <t>Finálová skupina:</t>
  </si>
  <si>
    <t>SKÓRE</t>
  </si>
  <si>
    <t>Týn</t>
  </si>
  <si>
    <t>Protivín</t>
  </si>
  <si>
    <t>Milevsko</t>
  </si>
  <si>
    <t>Bechyně</t>
  </si>
  <si>
    <t>Jankov</t>
  </si>
  <si>
    <t>Novotný</t>
  </si>
  <si>
    <t>Kahoun</t>
  </si>
  <si>
    <t>Bečvář</t>
  </si>
  <si>
    <t>Hrachovec</t>
  </si>
  <si>
    <t>Pšenička</t>
  </si>
  <si>
    <t>Mužstvo</t>
  </si>
  <si>
    <t>Vastl</t>
  </si>
  <si>
    <t>Kotrba</t>
  </si>
  <si>
    <t>Koklar</t>
  </si>
  <si>
    <t>Dumbrovský</t>
  </si>
  <si>
    <t>Hudeček</t>
  </si>
  <si>
    <t>Palangari</t>
  </si>
  <si>
    <t>Slivka</t>
  </si>
  <si>
    <t>Zborovský</t>
  </si>
  <si>
    <t>Markovič</t>
  </si>
  <si>
    <t>Ondráček</t>
  </si>
  <si>
    <t>Hrouda</t>
  </si>
  <si>
    <t>Ardamica</t>
  </si>
  <si>
    <t>Víta</t>
  </si>
  <si>
    <t>Hille</t>
  </si>
  <si>
    <t>Icha</t>
  </si>
  <si>
    <t>Veselí n. L.</t>
  </si>
  <si>
    <t>Matuška</t>
  </si>
  <si>
    <t>Bečka</t>
  </si>
  <si>
    <t>Bártík</t>
  </si>
  <si>
    <t>Linhart</t>
  </si>
  <si>
    <t>Vodňany</t>
  </si>
  <si>
    <t xml:space="preserve">Horský </t>
  </si>
  <si>
    <t xml:space="preserve">Scheibal </t>
  </si>
  <si>
    <t>Cais</t>
  </si>
  <si>
    <t>Tolinger</t>
  </si>
  <si>
    <t>Macek</t>
  </si>
  <si>
    <t>Jansa</t>
  </si>
  <si>
    <t>Jirský</t>
  </si>
  <si>
    <t>Vozihnoj</t>
  </si>
  <si>
    <t>Janovský</t>
  </si>
  <si>
    <t>Říha</t>
  </si>
  <si>
    <t>Bouchal</t>
  </si>
  <si>
    <t>Kafka</t>
  </si>
  <si>
    <t>Červík</t>
  </si>
  <si>
    <t>Pavlík</t>
  </si>
  <si>
    <t>Brabec</t>
  </si>
  <si>
    <t>Rytíř</t>
  </si>
  <si>
    <t>Sez.Ústí</t>
  </si>
  <si>
    <t>Kotrbatý</t>
  </si>
  <si>
    <t>Vintr</t>
  </si>
  <si>
    <t>Mls</t>
  </si>
  <si>
    <t>Bubík J.</t>
  </si>
  <si>
    <t>Hůle</t>
  </si>
  <si>
    <t>Lipovský</t>
  </si>
  <si>
    <t>JMÉNO</t>
  </si>
  <si>
    <t>MUŽSTVO</t>
  </si>
  <si>
    <t>GÓLY</t>
  </si>
  <si>
    <t>NČ I.</t>
  </si>
  <si>
    <t>Střelci po NC II</t>
  </si>
  <si>
    <t xml:space="preserve"> Týnská zimní halová liga</t>
  </si>
  <si>
    <t>FK OLYMPIE Týn</t>
  </si>
  <si>
    <t>FK Protivín</t>
  </si>
  <si>
    <t>TJ SLAVOJ Temelín</t>
  </si>
  <si>
    <t>TJ Bechyně</t>
  </si>
  <si>
    <r>
      <t>od 8:00 FK OLYMPIE Týn</t>
    </r>
    <r>
      <rPr>
        <b/>
        <sz val="10"/>
        <rFont val="Arial CE"/>
        <family val="2"/>
      </rPr>
      <t xml:space="preserve"> od 1</t>
    </r>
    <r>
      <rPr>
        <b/>
        <sz val="10"/>
        <rFont val="Arial CE"/>
        <family val="2"/>
      </rPr>
      <t>2</t>
    </r>
    <r>
      <rPr>
        <b/>
        <sz val="10"/>
        <rFont val="Arial CE"/>
        <family val="2"/>
      </rPr>
      <t xml:space="preserve">:00 TJ </t>
    </r>
    <r>
      <rPr>
        <b/>
        <sz val="10"/>
        <rFont val="Arial CE"/>
        <family val="2"/>
      </rPr>
      <t>SLAVOJ Temelín</t>
    </r>
  </si>
  <si>
    <t>NČ II.</t>
  </si>
  <si>
    <t>Pořadatel : od 8.00 Bechyně od 12.45 Hradiště</t>
  </si>
  <si>
    <t>TJ Hradiště A</t>
  </si>
  <si>
    <t>TJ Hradiště B</t>
  </si>
  <si>
    <t>Pořadatel : od 8.00 ???? od 12.45 ????</t>
  </si>
  <si>
    <t>FK Meteor Tábor</t>
  </si>
  <si>
    <t>TJ TATRAN Lomnice</t>
  </si>
  <si>
    <t>FC Písek</t>
  </si>
  <si>
    <t>Ročník 2018-2019</t>
  </si>
  <si>
    <t>Sobota 17.11.2018</t>
  </si>
  <si>
    <t>Sobota 26.1.2019</t>
  </si>
  <si>
    <t>MLADŠÍ PŘÍPRAVKA (roč. 2010 a mladší)</t>
  </si>
  <si>
    <t>od 8:00 FK Vodňany, od 12:00 FC Písek</t>
  </si>
  <si>
    <t>od 8:30 TJ Bechyně, od 13:00  FK Vodňany</t>
  </si>
  <si>
    <t>Sobota 15.12.2018</t>
  </si>
  <si>
    <t>Sobota 12.1.2019</t>
  </si>
  <si>
    <t>Sobota 9.2.2019</t>
  </si>
  <si>
    <t>Pavliš 2, Brůna, Kotrba, Čecháček</t>
  </si>
  <si>
    <t>Pavliš 2, Brůna, Chlumecký, Chudý</t>
  </si>
  <si>
    <t>TJ SOKOL Bavorov</t>
  </si>
  <si>
    <t>TABULKA po odehraném 2. kole</t>
  </si>
  <si>
    <t>TABULKA po odehraném 3. 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</si>
</sst>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8" x14ac:knownFonts="1">
    <font>
      <sz val="10"/>
      <name val="Arial CE"/>
    </font>
    <font>
      <b/>
      <sz val="12"/>
      <name val="Arial CE"/>
      <family val="2"/>
    </font>
    <font>
      <b/>
      <sz val="10"/>
      <name val="Arial CE"/>
      <family val="2"/>
    </font>
    <font>
      <sz val="12"/>
      <name val="Arial CE"/>
      <family val="2"/>
    </font>
    <font>
      <b/>
      <sz val="12"/>
      <name val="Arial CE"/>
      <family val="2"/>
    </font>
    <font>
      <sz val="10"/>
      <name val="Arial CE"/>
    </font>
    <font>
      <sz val="8"/>
      <name val="Arial CE"/>
    </font>
    <font>
      <b/>
      <sz val="10"/>
      <name val="Arial CE"/>
      <family val="2"/>
    </font>
    <font>
      <b/>
      <sz val="8"/>
      <name val="Arial CE"/>
      <family val="2"/>
    </font>
    <font>
      <sz val="8"/>
      <name val="Arial CE"/>
    </font>
    <font>
      <b/>
      <sz val="12"/>
      <color indexed="10"/>
      <name val="Arial CE"/>
      <family val="2"/>
    </font>
    <font>
      <b/>
      <u/>
      <sz val="10"/>
      <name val="Arial CE"/>
    </font>
    <font>
      <b/>
      <sz val="8"/>
      <name val="Arial CE"/>
      <family val="2"/>
    </font>
    <font>
      <b/>
      <sz val="11"/>
      <name val="Arial CE"/>
      <family val="2"/>
    </font>
    <font>
      <b/>
      <sz val="9"/>
      <name val="Arial CE"/>
      <family val="2"/>
    </font>
    <font>
      <b/>
      <sz val="14"/>
      <color indexed="48"/>
      <name val="Arial CE"/>
      <family val="2"/>
    </font>
    <font>
      <b/>
      <i/>
      <u/>
      <sz val="14"/>
      <color indexed="48"/>
      <name val="Arial CE"/>
    </font>
    <font>
      <b/>
      <i/>
      <u/>
      <sz val="10"/>
      <name val="Arial CE"/>
    </font>
    <font>
      <b/>
      <i/>
      <sz val="10"/>
      <name val="Arial CE"/>
    </font>
    <font>
      <b/>
      <i/>
      <u/>
      <sz val="12"/>
      <color indexed="48"/>
      <name val="Arial CE"/>
    </font>
    <font>
      <b/>
      <i/>
      <u/>
      <sz val="14"/>
      <name val="Arial CE"/>
    </font>
    <font>
      <sz val="12"/>
      <name val="Arial CE"/>
      <family val="2"/>
    </font>
    <font>
      <sz val="10"/>
      <name val="Times New Roman"/>
      <family val="1"/>
    </font>
    <font>
      <sz val="11"/>
      <name val="Arial CE"/>
      <family val="2"/>
    </font>
    <font>
      <b/>
      <sz val="14"/>
      <name val="Arial CE"/>
    </font>
    <font>
      <b/>
      <sz val="13"/>
      <color indexed="10"/>
      <name val="Arial CE"/>
    </font>
    <font>
      <u/>
      <sz val="10"/>
      <color theme="10"/>
      <name val="Arial CE"/>
    </font>
    <font>
      <u/>
      <sz val="10"/>
      <color theme="11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14" fontId="1" fillId="0" borderId="0" xfId="0" applyNumberFormat="1" applyFont="1"/>
    <xf numFmtId="0" fontId="3" fillId="0" borderId="0" xfId="0" applyFont="1" applyAlignment="1">
      <alignment horizontal="center"/>
    </xf>
    <xf numFmtId="2" fontId="4" fillId="0" borderId="0" xfId="0" applyNumberFormat="1" applyFont="1"/>
    <xf numFmtId="0" fontId="5" fillId="0" borderId="0" xfId="0" applyFont="1"/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7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Border="1"/>
    <xf numFmtId="0" fontId="0" fillId="0" borderId="0" xfId="0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5" fillId="0" borderId="0" xfId="0" applyFont="1" applyBorder="1"/>
    <xf numFmtId="1" fontId="0" fillId="0" borderId="4" xfId="0" applyNumberFormat="1" applyBorder="1" applyAlignment="1" applyProtection="1">
      <alignment horizontal="right"/>
      <protection hidden="1"/>
    </xf>
    <xf numFmtId="1" fontId="0" fillId="0" borderId="5" xfId="0" applyNumberFormat="1" applyBorder="1" applyAlignment="1" applyProtection="1">
      <alignment horizontal="right"/>
      <protection hidden="1"/>
    </xf>
    <xf numFmtId="1" fontId="0" fillId="0" borderId="6" xfId="0" applyNumberFormat="1" applyBorder="1" applyAlignment="1" applyProtection="1">
      <alignment horizontal="left"/>
      <protection hidden="1"/>
    </xf>
    <xf numFmtId="1" fontId="0" fillId="0" borderId="4" xfId="0" applyNumberFormat="1" applyBorder="1" applyAlignment="1">
      <alignment horizontal="right"/>
    </xf>
    <xf numFmtId="1" fontId="0" fillId="0" borderId="6" xfId="0" applyNumberFormat="1" applyBorder="1" applyAlignment="1">
      <alignment horizontal="left"/>
    </xf>
    <xf numFmtId="1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9" xfId="0" applyNumberFormat="1" applyBorder="1" applyAlignment="1" applyProtection="1">
      <alignment horizontal="right"/>
      <protection hidden="1"/>
    </xf>
    <xf numFmtId="0" fontId="7" fillId="0" borderId="10" xfId="0" applyFont="1" applyBorder="1" applyAlignment="1" applyProtection="1">
      <alignment horizontal="center"/>
      <protection hidden="1"/>
    </xf>
    <xf numFmtId="1" fontId="0" fillId="0" borderId="11" xfId="0" applyNumberFormat="1" applyBorder="1" applyAlignment="1" applyProtection="1">
      <alignment horizontal="right"/>
      <protection hidden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5" fillId="2" borderId="0" xfId="0" applyNumberFormat="1" applyFont="1" applyFill="1" applyAlignment="1">
      <alignment horizontal="center"/>
    </xf>
    <xf numFmtId="0" fontId="0" fillId="0" borderId="0" xfId="0" applyAlignment="1">
      <alignment horizontal="left" indent="5"/>
    </xf>
    <xf numFmtId="14" fontId="16" fillId="0" borderId="0" xfId="0" applyNumberFormat="1" applyFont="1" applyAlignment="1">
      <alignment horizontal="center"/>
    </xf>
    <xf numFmtId="0" fontId="17" fillId="0" borderId="0" xfId="0" applyFont="1"/>
    <xf numFmtId="0" fontId="7" fillId="0" borderId="1" xfId="0" applyFon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0" fontId="5" fillId="2" borderId="25" xfId="0" applyFont="1" applyFill="1" applyBorder="1"/>
    <xf numFmtId="0" fontId="0" fillId="0" borderId="1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Fill="1" applyBorder="1"/>
    <xf numFmtId="0" fontId="0" fillId="0" borderId="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7" xfId="0" applyBorder="1"/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3" fillId="0" borderId="0" xfId="0" applyFont="1" applyBorder="1"/>
    <xf numFmtId="14" fontId="16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left"/>
    </xf>
    <xf numFmtId="0" fontId="5" fillId="0" borderId="18" xfId="0" applyFont="1" applyBorder="1"/>
    <xf numFmtId="0" fontId="5" fillId="0" borderId="30" xfId="0" applyFont="1" applyBorder="1"/>
    <xf numFmtId="0" fontId="7" fillId="0" borderId="31" xfId="0" applyFont="1" applyBorder="1"/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14" fillId="0" borderId="32" xfId="0" applyFont="1" applyFill="1" applyBorder="1" applyProtection="1"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1" fontId="0" fillId="0" borderId="33" xfId="0" applyNumberFormat="1" applyBorder="1" applyAlignment="1" applyProtection="1">
      <alignment horizontal="right"/>
      <protection hidden="1"/>
    </xf>
    <xf numFmtId="1" fontId="0" fillId="0" borderId="14" xfId="0" applyNumberFormat="1" applyBorder="1" applyAlignment="1" applyProtection="1">
      <alignment horizontal="left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14" fillId="0" borderId="13" xfId="0" applyFont="1" applyFill="1" applyBorder="1"/>
    <xf numFmtId="1" fontId="0" fillId="0" borderId="6" xfId="0" applyNumberFormat="1" applyBorder="1" applyAlignment="1" applyProtection="1">
      <alignment horizontal="center"/>
    </xf>
    <xf numFmtId="0" fontId="4" fillId="0" borderId="17" xfId="0" applyFont="1" applyBorder="1" applyAlignment="1">
      <alignment horizontal="center"/>
    </xf>
    <xf numFmtId="0" fontId="14" fillId="0" borderId="13" xfId="0" applyFont="1" applyFill="1" applyBorder="1" applyProtection="1"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14" fillId="0" borderId="34" xfId="0" applyFont="1" applyFill="1" applyBorder="1" applyProtection="1">
      <protection hidden="1"/>
    </xf>
    <xf numFmtId="1" fontId="0" fillId="0" borderId="35" xfId="0" applyNumberFormat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1" fontId="0" fillId="0" borderId="37" xfId="0" applyNumberFormat="1" applyBorder="1" applyAlignment="1" applyProtection="1">
      <alignment horizontal="right"/>
      <protection hidden="1"/>
    </xf>
    <xf numFmtId="1" fontId="0" fillId="0" borderId="38" xfId="0" applyNumberFormat="1" applyBorder="1" applyAlignment="1" applyProtection="1">
      <alignment horizontal="left"/>
      <protection hidden="1"/>
    </xf>
    <xf numFmtId="0" fontId="4" fillId="0" borderId="39" xfId="0" applyFont="1" applyBorder="1" applyAlignment="1" applyProtection="1">
      <alignment horizontal="center"/>
      <protection hidden="1"/>
    </xf>
    <xf numFmtId="0" fontId="0" fillId="0" borderId="40" xfId="0" applyBorder="1"/>
    <xf numFmtId="0" fontId="0" fillId="0" borderId="6" xfId="0" applyBorder="1"/>
    <xf numFmtId="0" fontId="0" fillId="0" borderId="41" xfId="0" applyBorder="1"/>
    <xf numFmtId="0" fontId="5" fillId="0" borderId="42" xfId="0" applyFont="1" applyBorder="1"/>
    <xf numFmtId="0" fontId="0" fillId="0" borderId="42" xfId="0" applyBorder="1"/>
    <xf numFmtId="0" fontId="3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14" xfId="0" applyBorder="1"/>
    <xf numFmtId="0" fontId="0" fillId="0" borderId="47" xfId="0" applyBorder="1"/>
    <xf numFmtId="0" fontId="9" fillId="0" borderId="48" xfId="0" applyFont="1" applyBorder="1" applyAlignment="1"/>
    <xf numFmtId="0" fontId="9" fillId="0" borderId="49" xfId="0" applyFont="1" applyBorder="1" applyAlignment="1"/>
    <xf numFmtId="0" fontId="9" fillId="0" borderId="50" xfId="0" applyFont="1" applyBorder="1" applyAlignment="1"/>
    <xf numFmtId="0" fontId="0" fillId="0" borderId="51" xfId="0" applyBorder="1"/>
    <xf numFmtId="0" fontId="0" fillId="0" borderId="4" xfId="0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3" xfId="0" applyBorder="1"/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3" fillId="0" borderId="0" xfId="0" applyFont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/>
    <xf numFmtId="0" fontId="0" fillId="0" borderId="27" xfId="0" applyFont="1" applyBorder="1"/>
    <xf numFmtId="0" fontId="0" fillId="0" borderId="5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6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55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4" xfId="0" applyFont="1" applyBorder="1" applyAlignment="1">
      <alignment horizontal="center"/>
    </xf>
    <xf numFmtId="1" fontId="1" fillId="3" borderId="58" xfId="0" applyNumberFormat="1" applyFont="1" applyFill="1" applyBorder="1" applyAlignment="1">
      <alignment horizontal="center"/>
    </xf>
    <xf numFmtId="0" fontId="3" fillId="3" borderId="59" xfId="0" applyFont="1" applyFill="1" applyBorder="1" applyAlignment="1">
      <alignment horizontal="left"/>
    </xf>
    <xf numFmtId="0" fontId="3" fillId="3" borderId="60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left"/>
    </xf>
    <xf numFmtId="164" fontId="1" fillId="0" borderId="61" xfId="0" applyNumberFormat="1" applyFont="1" applyBorder="1" applyAlignment="1">
      <alignment horizontal="center"/>
    </xf>
    <xf numFmtId="164" fontId="1" fillId="0" borderId="62" xfId="0" applyNumberFormat="1" applyFont="1" applyBorder="1" applyAlignment="1">
      <alignment horizontal="center"/>
    </xf>
    <xf numFmtId="164" fontId="1" fillId="3" borderId="63" xfId="0" applyNumberFormat="1" applyFont="1" applyFill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0" fillId="0" borderId="26" xfId="0" applyNumberFormat="1" applyBorder="1" applyAlignment="1" applyProtection="1">
      <alignment horizontal="center"/>
    </xf>
    <xf numFmtId="1" fontId="0" fillId="0" borderId="33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4" xfId="0" applyNumberForma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7" fillId="0" borderId="64" xfId="0" applyFont="1" applyBorder="1" applyAlignment="1" applyProtection="1">
      <alignment horizontal="center"/>
      <protection hidden="1"/>
    </xf>
    <xf numFmtId="1" fontId="0" fillId="0" borderId="64" xfId="0" applyNumberFormat="1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center"/>
      <protection hidden="1"/>
    </xf>
    <xf numFmtId="1" fontId="0" fillId="0" borderId="65" xfId="0" applyNumberFormat="1" applyBorder="1" applyAlignment="1" applyProtection="1">
      <alignment horizontal="right"/>
      <protection hidden="1"/>
    </xf>
    <xf numFmtId="1" fontId="0" fillId="0" borderId="66" xfId="0" applyNumberFormat="1" applyBorder="1" applyAlignment="1" applyProtection="1">
      <alignment horizontal="right"/>
      <protection hidden="1"/>
    </xf>
    <xf numFmtId="1" fontId="0" fillId="0" borderId="46" xfId="0" applyNumberFormat="1" applyBorder="1" applyAlignment="1" applyProtection="1">
      <alignment horizontal="left"/>
      <protection hidden="1"/>
    </xf>
    <xf numFmtId="0" fontId="4" fillId="0" borderId="64" xfId="0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8" xfId="0" applyFont="1" applyFill="1" applyBorder="1" applyAlignment="1" applyProtection="1">
      <alignment horizontal="left"/>
      <protection hidden="1"/>
    </xf>
    <xf numFmtId="0" fontId="4" fillId="0" borderId="52" xfId="0" applyFont="1" applyBorder="1" applyAlignment="1">
      <alignment horizontal="left"/>
    </xf>
    <xf numFmtId="0" fontId="0" fillId="0" borderId="56" xfId="0" applyFont="1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1" xfId="0" applyFont="1" applyBorder="1"/>
    <xf numFmtId="0" fontId="0" fillId="0" borderId="15" xfId="0" applyFont="1" applyBorder="1" applyAlignment="1">
      <alignment horizontal="center"/>
    </xf>
    <xf numFmtId="0" fontId="0" fillId="0" borderId="67" xfId="0" applyBorder="1"/>
    <xf numFmtId="0" fontId="0" fillId="0" borderId="35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4" fillId="0" borderId="1" xfId="0" applyFont="1" applyFill="1" applyBorder="1" applyAlignment="1" applyProtection="1">
      <alignment horizontal="left"/>
      <protection hidden="1"/>
    </xf>
    <xf numFmtId="0" fontId="4" fillId="0" borderId="26" xfId="0" applyFont="1" applyBorder="1" applyAlignment="1">
      <alignment horizontal="left"/>
    </xf>
    <xf numFmtId="0" fontId="4" fillId="0" borderId="69" xfId="0" applyFont="1" applyFill="1" applyBorder="1" applyAlignment="1">
      <alignment horizontal="left"/>
    </xf>
    <xf numFmtId="0" fontId="0" fillId="4" borderId="57" xfId="0" applyFill="1" applyBorder="1"/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 applyAlignment="1">
      <alignment horizontal="center"/>
    </xf>
    <xf numFmtId="0" fontId="0" fillId="4" borderId="16" xfId="0" applyFont="1" applyFill="1" applyBorder="1"/>
    <xf numFmtId="0" fontId="0" fillId="4" borderId="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0" borderId="51" xfId="0" applyFill="1" applyBorder="1"/>
    <xf numFmtId="0" fontId="0" fillId="0" borderId="70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72" xfId="0" applyFont="1" applyFill="1" applyBorder="1" applyAlignment="1">
      <alignment vertical="center"/>
    </xf>
    <xf numFmtId="0" fontId="13" fillId="0" borderId="73" xfId="0" applyFont="1" applyFill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13" fillId="0" borderId="73" xfId="0" applyFont="1" applyFill="1" applyBorder="1" applyAlignment="1" applyProtection="1">
      <alignment vertical="center"/>
    </xf>
    <xf numFmtId="0" fontId="1" fillId="0" borderId="74" xfId="0" applyFont="1" applyFill="1" applyBorder="1" applyAlignment="1">
      <alignment vertical="center"/>
    </xf>
    <xf numFmtId="0" fontId="1" fillId="0" borderId="75" xfId="0" applyFont="1" applyFill="1" applyBorder="1" applyAlignment="1">
      <alignment vertical="center"/>
    </xf>
    <xf numFmtId="0" fontId="1" fillId="0" borderId="76" xfId="0" applyFont="1" applyFill="1" applyBorder="1" applyAlignment="1">
      <alignment vertical="center"/>
    </xf>
    <xf numFmtId="0" fontId="1" fillId="3" borderId="58" xfId="0" applyFont="1" applyFill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4" fillId="0" borderId="43" xfId="0" applyNumberFormat="1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0" fontId="3" fillId="0" borderId="0" xfId="0" applyNumberFormat="1" applyFont="1"/>
    <xf numFmtId="0" fontId="13" fillId="0" borderId="73" xfId="0" applyFont="1" applyBorder="1" applyAlignment="1">
      <alignment vertical="center"/>
    </xf>
    <xf numFmtId="0" fontId="13" fillId="0" borderId="72" xfId="0" applyFont="1" applyBorder="1" applyAlignment="1" applyProtection="1">
      <alignment vertical="center"/>
    </xf>
    <xf numFmtId="0" fontId="13" fillId="0" borderId="73" xfId="0" applyFont="1" applyBorder="1" applyAlignment="1" applyProtection="1">
      <alignment vertical="center"/>
    </xf>
    <xf numFmtId="1" fontId="0" fillId="0" borderId="0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9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18" fillId="2" borderId="19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56" xfId="0" applyBorder="1" applyAlignment="1">
      <alignment horizontal="left"/>
    </xf>
    <xf numFmtId="0" fontId="0" fillId="0" borderId="56" xfId="0" applyFont="1" applyBorder="1" applyAlignment="1">
      <alignment horizontal="left"/>
    </xf>
    <xf numFmtId="0" fontId="0" fillId="0" borderId="56" xfId="0" applyFill="1" applyBorder="1" applyAlignment="1">
      <alignment horizontal="left"/>
    </xf>
    <xf numFmtId="0" fontId="0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Font="1" applyBorder="1" applyAlignment="1">
      <alignment horizontal="left" vertical="center"/>
    </xf>
    <xf numFmtId="0" fontId="0" fillId="0" borderId="27" xfId="0" applyFill="1" applyBorder="1"/>
    <xf numFmtId="0" fontId="0" fillId="0" borderId="24" xfId="0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2" borderId="91" xfId="0" applyFont="1" applyFill="1" applyBorder="1" applyAlignment="1">
      <alignment horizontal="center"/>
    </xf>
    <xf numFmtId="0" fontId="7" fillId="2" borderId="92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/>
    </xf>
    <xf numFmtId="0" fontId="12" fillId="2" borderId="93" xfId="0" applyFont="1" applyFill="1" applyBorder="1" applyAlignment="1">
      <alignment horizontal="left"/>
    </xf>
    <xf numFmtId="0" fontId="7" fillId="2" borderId="94" xfId="0" applyFont="1" applyFill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 applyProtection="1">
      <alignment horizontal="right"/>
      <protection hidden="1"/>
    </xf>
    <xf numFmtId="1" fontId="0" fillId="0" borderId="1" xfId="0" applyNumberFormat="1" applyBorder="1" applyAlignment="1" applyProtection="1">
      <alignment horizontal="left"/>
      <protection hidden="1"/>
    </xf>
    <xf numFmtId="0" fontId="7" fillId="2" borderId="0" xfId="0" applyFont="1" applyFill="1" applyAlignment="1">
      <alignment horizontal="center" vertical="center"/>
    </xf>
    <xf numFmtId="0" fontId="3" fillId="0" borderId="80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68" xfId="0" applyFont="1" applyBorder="1" applyAlignment="1">
      <alignment horizontal="left"/>
    </xf>
    <xf numFmtId="0" fontId="3" fillId="0" borderId="81" xfId="0" applyFont="1" applyBorder="1" applyAlignment="1">
      <alignment horizontal="left"/>
    </xf>
    <xf numFmtId="0" fontId="21" fillId="0" borderId="82" xfId="0" applyFont="1" applyBorder="1" applyAlignment="1">
      <alignment horizontal="left"/>
    </xf>
    <xf numFmtId="0" fontId="21" fillId="0" borderId="83" xfId="0" applyFont="1" applyBorder="1" applyAlignment="1">
      <alignment horizontal="left"/>
    </xf>
    <xf numFmtId="0" fontId="3" fillId="0" borderId="84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71" xfId="0" applyFont="1" applyBorder="1" applyAlignment="1">
      <alignment horizontal="left"/>
    </xf>
    <xf numFmtId="0" fontId="11" fillId="0" borderId="85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8" fillId="0" borderId="79" xfId="0" applyFont="1" applyBorder="1" applyAlignment="1">
      <alignment horizontal="left"/>
    </xf>
    <xf numFmtId="0" fontId="10" fillId="0" borderId="79" xfId="0" applyFont="1" applyFill="1" applyBorder="1" applyAlignment="1">
      <alignment horizontal="center" vertical="center"/>
    </xf>
    <xf numFmtId="164" fontId="25" fillId="0" borderId="77" xfId="0" applyNumberFormat="1" applyFont="1" applyBorder="1" applyAlignment="1">
      <alignment horizontal="center" vertical="center"/>
    </xf>
    <xf numFmtId="164" fontId="25" fillId="0" borderId="78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3" fillId="0" borderId="81" xfId="0" applyFont="1" applyBorder="1" applyAlignment="1">
      <alignment horizontal="left"/>
    </xf>
    <xf numFmtId="0" fontId="23" fillId="0" borderId="82" xfId="0" applyFont="1" applyBorder="1" applyAlignment="1">
      <alignment horizontal="left"/>
    </xf>
    <xf numFmtId="0" fontId="23" fillId="0" borderId="83" xfId="0" applyFont="1" applyBorder="1" applyAlignment="1">
      <alignment horizontal="left"/>
    </xf>
    <xf numFmtId="0" fontId="23" fillId="0" borderId="80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3" fillId="0" borderId="68" xfId="0" applyFont="1" applyBorder="1" applyAlignment="1">
      <alignment horizontal="left"/>
    </xf>
    <xf numFmtId="0" fontId="18" fillId="0" borderId="79" xfId="0" applyFont="1" applyBorder="1" applyAlignment="1">
      <alignment horizontal="left" vertical="center"/>
    </xf>
    <xf numFmtId="0" fontId="20" fillId="2" borderId="0" xfId="0" applyFont="1" applyFill="1" applyAlignment="1">
      <alignment horizontal="center"/>
    </xf>
    <xf numFmtId="0" fontId="10" fillId="0" borderId="79" xfId="0" applyFont="1" applyBorder="1" applyAlignment="1">
      <alignment horizontal="center" vertical="center"/>
    </xf>
    <xf numFmtId="0" fontId="3" fillId="0" borderId="82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68" xfId="0" applyFont="1" applyBorder="1" applyAlignment="1">
      <alignment horizontal="left"/>
    </xf>
    <xf numFmtId="0" fontId="3" fillId="0" borderId="8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6" xfId="0" applyFont="1" applyBorder="1" applyAlignment="1">
      <alignment horizontal="left"/>
    </xf>
    <xf numFmtId="0" fontId="3" fillId="0" borderId="87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75" xfId="0" applyFont="1" applyBorder="1" applyAlignment="1">
      <alignment horizontal="left"/>
    </xf>
    <xf numFmtId="0" fontId="3" fillId="0" borderId="89" xfId="0" applyFont="1" applyBorder="1" applyAlignment="1">
      <alignment horizontal="left"/>
    </xf>
    <xf numFmtId="0" fontId="3" fillId="0" borderId="90" xfId="0" applyFont="1" applyBorder="1" applyAlignment="1">
      <alignment horizontal="left"/>
    </xf>
    <xf numFmtId="0" fontId="3" fillId="0" borderId="74" xfId="0" applyFont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5"/>
  <sheetViews>
    <sheetView workbookViewId="0">
      <selection activeCell="O8" sqref="O8:W8"/>
    </sheetView>
    <sheetView tabSelected="1" zoomScale="85" workbookViewId="1">
      <selection activeCell="AA16" sqref="AA16"/>
    </sheetView>
  </sheetViews>
  <sheetFormatPr defaultColWidth="8.7109375" defaultRowHeight="12.75" x14ac:dyDescent="0.2"/>
  <cols>
    <col min="1" max="1" width="7" style="12" customWidth="1"/>
    <col min="2" max="2" width="20.28515625" customWidth="1"/>
    <col min="3" max="3" width="8.28515625" style="11" customWidth="1"/>
    <col min="4" max="4" width="7.5703125" customWidth="1"/>
    <col min="5" max="5" width="7.42578125" customWidth="1"/>
    <col min="6" max="6" width="8.5703125" customWidth="1"/>
    <col min="7" max="7" width="4.5703125" customWidth="1"/>
    <col min="8" max="8" width="3.140625" customWidth="1"/>
    <col min="9" max="9" width="33.42578125" customWidth="1"/>
    <col min="10" max="10" width="5.5703125" customWidth="1"/>
    <col min="11" max="11" width="5.42578125" customWidth="1"/>
    <col min="12" max="12" width="20.7109375" customWidth="1"/>
    <col min="13" max="13" width="3.5703125" customWidth="1"/>
    <col min="14" max="14" width="4" customWidth="1"/>
    <col min="15" max="15" width="19.7109375" customWidth="1"/>
    <col min="16" max="16" width="5.140625" customWidth="1"/>
    <col min="17" max="19" width="4.7109375" customWidth="1"/>
    <col min="20" max="20" width="3.85546875" customWidth="1"/>
    <col min="21" max="21" width="1.28515625" customWidth="1"/>
    <col min="22" max="22" width="3.28515625" customWidth="1"/>
    <col min="23" max="23" width="7.140625" style="11" customWidth="1"/>
    <col min="24" max="24" width="2.5703125" customWidth="1"/>
    <col min="25" max="44" width="3.42578125" hidden="1" customWidth="1"/>
  </cols>
  <sheetData>
    <row r="1" spans="1:47" s="3" customFormat="1" ht="21" customHeight="1" x14ac:dyDescent="0.3">
      <c r="A1" s="45" t="s">
        <v>8</v>
      </c>
      <c r="B1" s="2" t="s">
        <v>81</v>
      </c>
      <c r="C1" s="280" t="str">
        <f>REPT(L21,1)</f>
        <v>MLADŠÍ PŘÍPRAVKA (roč. 2010 a mladší)</v>
      </c>
      <c r="D1" s="280"/>
      <c r="E1" s="280"/>
      <c r="F1" s="280"/>
      <c r="G1" s="280"/>
      <c r="H1" s="5"/>
      <c r="I1" s="47" t="str">
        <f>REPT(L16,1)</f>
        <v>Sobota 17.11.2018</v>
      </c>
      <c r="J1" s="235"/>
      <c r="W1" s="6"/>
      <c r="AS1" s="86"/>
      <c r="AT1" s="86"/>
      <c r="AU1" s="86"/>
    </row>
    <row r="2" spans="1:47" s="3" customFormat="1" ht="5.0999999999999996" customHeight="1" thickBot="1" x14ac:dyDescent="0.3">
      <c r="A2" s="1"/>
      <c r="B2" s="4"/>
      <c r="C2" s="6"/>
      <c r="F2" s="4"/>
      <c r="G2" s="5"/>
      <c r="W2" s="6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86"/>
      <c r="AT2" s="86"/>
      <c r="AU2" s="86"/>
    </row>
    <row r="3" spans="1:47" s="8" customFormat="1" ht="18" customHeight="1" thickTop="1" thickBot="1" x14ac:dyDescent="0.3">
      <c r="A3" s="7" t="s">
        <v>7</v>
      </c>
      <c r="B3" s="4"/>
      <c r="C3" s="293" t="str">
        <f>REPT(L15,1)</f>
        <v>Ročník 2018-2019</v>
      </c>
      <c r="D3" s="293"/>
      <c r="E3" s="293"/>
      <c r="F3" s="48" t="s">
        <v>9</v>
      </c>
      <c r="G3" s="292" t="str">
        <f>REPT(O16,1)</f>
        <v>od 8:00 FK OLYMPIE Týn od 12:00 TJ SLAVOJ Temelín</v>
      </c>
      <c r="H3" s="292"/>
      <c r="I3" s="292"/>
      <c r="K3" s="290" t="s">
        <v>12</v>
      </c>
      <c r="L3" s="291"/>
      <c r="N3" s="89"/>
      <c r="O3" s="90"/>
      <c r="P3" s="91" t="s">
        <v>3</v>
      </c>
      <c r="Q3" s="92" t="s">
        <v>0</v>
      </c>
      <c r="R3" s="92" t="s">
        <v>1</v>
      </c>
      <c r="S3" s="92" t="s">
        <v>2</v>
      </c>
      <c r="T3" s="93" t="s">
        <v>14</v>
      </c>
      <c r="U3" s="93"/>
      <c r="V3" s="92"/>
      <c r="W3" s="94" t="s">
        <v>4</v>
      </c>
      <c r="X3" s="116"/>
      <c r="Y3" s="124" t="str">
        <f>REPT(L4,1)</f>
        <v>FK OLYMPIE Týn</v>
      </c>
      <c r="Z3" s="125"/>
      <c r="AA3" s="126" t="str">
        <f>REPT(L5,1)</f>
        <v>FK Protivín</v>
      </c>
      <c r="AB3" s="125"/>
      <c r="AC3" s="126" t="str">
        <f>REPT(L6,1)</f>
        <v>FK Meteor Tábor</v>
      </c>
      <c r="AD3" s="125"/>
      <c r="AE3" s="126" t="str">
        <f>REPT(L7,1)</f>
        <v>TJ SOKOL Bavorov</v>
      </c>
      <c r="AF3" s="125"/>
      <c r="AG3" s="126" t="str">
        <f>REPT(L8,1)</f>
        <v>TJ TATRAN Lomnice</v>
      </c>
      <c r="AH3" s="125"/>
      <c r="AI3" s="126" t="str">
        <f>REPT(L9,1)</f>
        <v>TJ SLAVOJ Temelín</v>
      </c>
      <c r="AJ3" s="125"/>
      <c r="AK3" s="126" t="str">
        <f>REPT(L10,1)</f>
        <v>FC Písek</v>
      </c>
      <c r="AL3" s="125"/>
      <c r="AM3" s="126" t="str">
        <f>REPT(L11,1)</f>
        <v>TJ Hradiště A</v>
      </c>
      <c r="AN3" s="125"/>
      <c r="AO3" s="126" t="str">
        <f>REPT(L12,1)</f>
        <v>TJ Bechyně</v>
      </c>
      <c r="AP3" s="125"/>
      <c r="AQ3" s="126" t="str">
        <f>REPT(L13,1)</f>
        <v>TJ Hradiště B</v>
      </c>
      <c r="AR3" s="125"/>
      <c r="AS3" s="23"/>
      <c r="AT3" s="23"/>
      <c r="AU3" s="23"/>
    </row>
    <row r="4" spans="1:47" ht="15" customHeight="1" x14ac:dyDescent="0.25">
      <c r="A4" s="294">
        <v>0.34375</v>
      </c>
      <c r="B4" s="206" t="str">
        <f>REPT(L4,1)</f>
        <v>FK OLYMPIE Týn</v>
      </c>
      <c r="C4" s="21">
        <v>5</v>
      </c>
      <c r="D4" s="284" t="s">
        <v>104</v>
      </c>
      <c r="E4" s="285"/>
      <c r="F4" s="285"/>
      <c r="G4" s="285"/>
      <c r="H4" s="285"/>
      <c r="I4" s="286"/>
      <c r="K4" s="40">
        <v>1</v>
      </c>
      <c r="L4" s="72" t="s">
        <v>82</v>
      </c>
      <c r="M4" s="14"/>
      <c r="N4" s="38">
        <v>1</v>
      </c>
      <c r="O4" s="95" t="str">
        <f t="shared" ref="O4:O13" si="0">REPT(L4,1)</f>
        <v>FK OLYMPIE Týn</v>
      </c>
      <c r="P4" s="96">
        <f>COUNT(C4,C8,C14,'2.kolo'!C30,'2.kolo'!C26,'2.kolo'!C23,'3.kolo'!C22,'3.kolo'!C19,'3.kolo'!C14)</f>
        <v>9</v>
      </c>
      <c r="Q4" s="97">
        <f>SUM(Y4:Y12)</f>
        <v>4</v>
      </c>
      <c r="R4" s="56">
        <f t="shared" ref="R4:R13" si="1">P4-Q4-S4</f>
        <v>3</v>
      </c>
      <c r="S4" s="97">
        <f>SUM(Z4:Z12)</f>
        <v>2</v>
      </c>
      <c r="T4" s="98">
        <f>SUM(C4,C8,C14,'2.kolo'!C5,'2.kolo'!C9,'2.kolo'!C13,'3.kolo'!C20,'3.kolo'!C28,'3.kolo'!C30)</f>
        <v>32</v>
      </c>
      <c r="U4" s="39" t="s">
        <v>13</v>
      </c>
      <c r="V4" s="99">
        <f>SUM(C5,C9,C15,'2.kolo'!C4,'2.kolo'!C8,'2.kolo'!C12,'3.kolo'!C21,'3.kolo'!C29,'3.kolo'!C31)</f>
        <v>27</v>
      </c>
      <c r="W4" s="100">
        <f t="shared" ref="W4:W13" si="2">SUM(Q4*3,+R4)</f>
        <v>15</v>
      </c>
      <c r="X4" s="117"/>
      <c r="Y4" s="122">
        <f>IF(C4&gt;C5,1,0)</f>
        <v>1</v>
      </c>
      <c r="Z4" s="123">
        <f>IF(C4&lt;C5,1,0)</f>
        <v>0</v>
      </c>
      <c r="AA4" s="122">
        <f>IF(C6&gt;C7,1,0)</f>
        <v>0</v>
      </c>
      <c r="AB4" s="123">
        <f>IF(C6&lt;C7,1,0)</f>
        <v>0</v>
      </c>
      <c r="AC4" s="122">
        <f>IF(C5&gt;C4,1,0)</f>
        <v>0</v>
      </c>
      <c r="AD4" s="123">
        <f>IF(C5&lt;C4,1,0)</f>
        <v>1</v>
      </c>
      <c r="AE4" s="122">
        <f>IF(C7&gt;C6,1,0)</f>
        <v>0</v>
      </c>
      <c r="AF4" s="123">
        <f>IF(C7&lt;C6,1,0)</f>
        <v>0</v>
      </c>
      <c r="AG4" s="122">
        <f>IF(C9&gt;C8,1,0)</f>
        <v>0</v>
      </c>
      <c r="AH4" s="123">
        <f>IF(C9&lt;C8,1,0)</f>
        <v>1</v>
      </c>
      <c r="AI4" s="122">
        <f>IF(C19&gt;C18,1,0)</f>
        <v>1</v>
      </c>
      <c r="AJ4" s="123">
        <f>IF(C19&lt;C18,1,0)</f>
        <v>0</v>
      </c>
      <c r="AK4" s="122">
        <f>IF(C20&gt;C21,1,0)</f>
        <v>0</v>
      </c>
      <c r="AL4" s="123">
        <f>IF(C20&lt;C21,1,0)</f>
        <v>1</v>
      </c>
      <c r="AM4" s="122">
        <f>IF(C21&gt;C20,1,0)</f>
        <v>1</v>
      </c>
      <c r="AN4" s="123">
        <f>IF(C21&lt;C20,1,0)</f>
        <v>0</v>
      </c>
      <c r="AO4" s="122">
        <f>IF(C22&gt;C23,1,0)</f>
        <v>1</v>
      </c>
      <c r="AP4" s="123">
        <f>IF(C22&lt;C23,1,0)</f>
        <v>0</v>
      </c>
      <c r="AQ4" s="122">
        <f>IF(C23&gt;C22,1,0)</f>
        <v>0</v>
      </c>
      <c r="AR4" s="123">
        <f>IF(C23&lt;C22,1,0)</f>
        <v>1</v>
      </c>
      <c r="AS4" s="19"/>
      <c r="AT4" s="19"/>
      <c r="AU4" s="19"/>
    </row>
    <row r="5" spans="1:47" ht="15" customHeight="1" thickBot="1" x14ac:dyDescent="0.3">
      <c r="A5" s="295"/>
      <c r="B5" s="207" t="str">
        <f>REPT(L6,1)</f>
        <v>FK Meteor Tábor</v>
      </c>
      <c r="C5" s="22">
        <v>4</v>
      </c>
      <c r="D5" s="281"/>
      <c r="E5" s="282"/>
      <c r="F5" s="282"/>
      <c r="G5" s="282"/>
      <c r="H5" s="282"/>
      <c r="I5" s="283"/>
      <c r="K5" s="41">
        <v>2</v>
      </c>
      <c r="L5" s="85" t="s">
        <v>83</v>
      </c>
      <c r="N5" s="34">
        <v>2</v>
      </c>
      <c r="O5" s="101" t="str">
        <f t="shared" si="0"/>
        <v>FK Protivín</v>
      </c>
      <c r="P5" s="102">
        <f>COUNT(C6,C10,C15,'2.kolo'!C16,'2.kolo'!C12,'2.kolo'!C7,'3.kolo'!C18,'3.kolo'!C13,'3.kolo'!C7)</f>
        <v>9</v>
      </c>
      <c r="Q5" s="56">
        <f>SUM(AA4:AA12)</f>
        <v>3</v>
      </c>
      <c r="R5" s="56">
        <f t="shared" si="1"/>
        <v>1</v>
      </c>
      <c r="S5" s="17">
        <f>SUM(AB4:AB12)</f>
        <v>5</v>
      </c>
      <c r="T5" s="27">
        <f>SUM(C6,C10,C15,'2.kolo'!C21,'2.kolo'!C25,'2.kolo'!C31,'3.kolo'!C6,'3.kolo'!C10,'3.kolo'!C16)</f>
        <v>25</v>
      </c>
      <c r="U5" s="25" t="s">
        <v>13</v>
      </c>
      <c r="V5" s="28">
        <f>SUM(C7,C11,C14,'2.kolo'!C20,'2.kolo'!C24,'2.kolo'!C30,'3.kolo'!C7,'3.kolo'!C11,'3.kolo'!C17)</f>
        <v>30</v>
      </c>
      <c r="W5" s="103">
        <f t="shared" si="2"/>
        <v>10</v>
      </c>
      <c r="X5" s="117"/>
      <c r="Y5" s="114">
        <f>IF(C8&gt;C9,1,0)</f>
        <v>1</v>
      </c>
      <c r="Z5" s="115">
        <f>IF(C8&lt;C9,1,0)</f>
        <v>0</v>
      </c>
      <c r="AA5" s="114">
        <f>IF(C10&gt;C11,1,0)</f>
        <v>0</v>
      </c>
      <c r="AB5" s="115">
        <f>IF(C10&lt;C11,1,0)</f>
        <v>1</v>
      </c>
      <c r="AC5" s="114">
        <f>IF(C11&gt;C10,1,0)</f>
        <v>1</v>
      </c>
      <c r="AD5" s="115">
        <f>IF(C11&lt;C10,1,0)</f>
        <v>0</v>
      </c>
      <c r="AE5" s="114">
        <f>IF(C12&gt;C13,1,0)</f>
        <v>1</v>
      </c>
      <c r="AF5" s="115">
        <f>IF(C12&lt;C13,1,0)</f>
        <v>0</v>
      </c>
      <c r="AG5" s="114">
        <f>IF(C13&gt;C12,1,0)</f>
        <v>0</v>
      </c>
      <c r="AH5" s="115">
        <f>IF(C13&lt;C12,1,0)</f>
        <v>1</v>
      </c>
      <c r="AI5" s="114">
        <f>IF(C24&gt;C25,1,0)</f>
        <v>0</v>
      </c>
      <c r="AJ5" s="115">
        <f>IF(C24&lt;C25,1,0)</f>
        <v>1</v>
      </c>
      <c r="AK5" s="114">
        <f>IF(C26&gt;C27,1,0)</f>
        <v>1</v>
      </c>
      <c r="AL5" s="115">
        <f>IF(C26&lt;C27,1,0)</f>
        <v>0</v>
      </c>
      <c r="AM5" s="114">
        <f>IF(C25&gt;C24,1,0)</f>
        <v>1</v>
      </c>
      <c r="AN5" s="115">
        <f>IF(C25&lt;C24,1,0)</f>
        <v>0</v>
      </c>
      <c r="AO5" s="114">
        <f>IF(C29&gt;C28,1,0)</f>
        <v>1</v>
      </c>
      <c r="AP5" s="115">
        <f>IF(C29&lt;C28,1,0)</f>
        <v>0</v>
      </c>
      <c r="AQ5" s="114">
        <f>IF(C27&gt;C26,1,0)</f>
        <v>0</v>
      </c>
      <c r="AR5" s="115">
        <f>IF(C27&lt;C26,1,0)</f>
        <v>1</v>
      </c>
      <c r="AS5" s="19"/>
      <c r="AT5" s="19"/>
      <c r="AU5" s="19"/>
    </row>
    <row r="6" spans="1:47" ht="15" customHeight="1" x14ac:dyDescent="0.25">
      <c r="A6" s="294">
        <v>0.36805555555555558</v>
      </c>
      <c r="B6" s="206" t="str">
        <f>REPT(L5,1)</f>
        <v>FK Protivín</v>
      </c>
      <c r="C6" s="21">
        <v>3</v>
      </c>
      <c r="D6" s="284"/>
      <c r="E6" s="285"/>
      <c r="F6" s="285"/>
      <c r="G6" s="285"/>
      <c r="H6" s="285"/>
      <c r="I6" s="286"/>
      <c r="K6" s="41">
        <v>3</v>
      </c>
      <c r="L6" s="17" t="s">
        <v>92</v>
      </c>
      <c r="N6" s="34">
        <v>3</v>
      </c>
      <c r="O6" s="104" t="str">
        <f>REPT(L6,1)</f>
        <v>FK Meteor Tábor</v>
      </c>
      <c r="P6" s="105">
        <f>COUNT(C5,C11,C16,'2.kolo'!C5,'2.kolo'!C9,'2.kolo'!C13,'3.kolo'!C30,'3.kolo'!C28,'3.kolo'!C20)</f>
        <v>9</v>
      </c>
      <c r="Q6" s="18">
        <f>SUM(AC4:AC12)</f>
        <v>5</v>
      </c>
      <c r="R6" s="56">
        <f t="shared" si="1"/>
        <v>0</v>
      </c>
      <c r="S6" s="18">
        <f>SUM(AD4:AD12)</f>
        <v>4</v>
      </c>
      <c r="T6" s="24">
        <f>SUM(C5,C11,C16,'2.kolo'!C22,'2.kolo'!C28,'2.kolo'!C32,'3.kolo'!C4,'3.kolo'!C8,'3.kolo'!C12)</f>
        <v>26</v>
      </c>
      <c r="U6" s="25" t="s">
        <v>13</v>
      </c>
      <c r="V6" s="26">
        <f>SUM(C4,C10,C17,'2.kolo'!C23,'2.kolo'!C29,'2.kolo'!C33,'3.kolo'!C5,'3.kolo'!C9,'3.kolo'!C13)</f>
        <v>20</v>
      </c>
      <c r="W6" s="106">
        <f t="shared" si="2"/>
        <v>15</v>
      </c>
      <c r="X6" s="117"/>
      <c r="Y6" s="114">
        <f>IF(C14&gt;C15,1,0)</f>
        <v>1</v>
      </c>
      <c r="Z6" s="115">
        <f>IF(C14&lt;C15,1,0)</f>
        <v>0</v>
      </c>
      <c r="AA6" s="114">
        <f>IF(C15&gt;C14,1,0)</f>
        <v>0</v>
      </c>
      <c r="AB6" s="115">
        <f>IF(C15&lt;C14,1,0)</f>
        <v>1</v>
      </c>
      <c r="AC6" s="114">
        <f>IF(C16&gt;C17,1,0)</f>
        <v>1</v>
      </c>
      <c r="AD6" s="115">
        <f>IF(C16&lt;C17,1,0)</f>
        <v>0</v>
      </c>
      <c r="AE6" s="114">
        <f>IF(C17&gt;C16,1,0)</f>
        <v>0</v>
      </c>
      <c r="AF6" s="115">
        <f>IF(C17&lt;C16,1,0)</f>
        <v>1</v>
      </c>
      <c r="AG6" s="114">
        <f>IF(C18&gt;C19,1,0)</f>
        <v>0</v>
      </c>
      <c r="AH6" s="115">
        <f>IF(C18&lt;C19,1,0)</f>
        <v>1</v>
      </c>
      <c r="AI6" s="114">
        <f>IF(C28&gt;C29,1,0)</f>
        <v>0</v>
      </c>
      <c r="AJ6" s="115">
        <f>IF(C28&lt;C29,1,0)</f>
        <v>1</v>
      </c>
      <c r="AK6" s="114">
        <f>IF(C32&gt;C33,1,0)</f>
        <v>1</v>
      </c>
      <c r="AL6" s="115">
        <f>IF(C32&lt;C33,1,0)</f>
        <v>0</v>
      </c>
      <c r="AM6" s="114">
        <f>IF(C30&gt;C31,1,0)</f>
        <v>1</v>
      </c>
      <c r="AN6" s="115">
        <f>IF(C30&lt;C31,1,0)</f>
        <v>0</v>
      </c>
      <c r="AO6" s="114">
        <f>IF(C33&gt;C32,1,0)</f>
        <v>0</v>
      </c>
      <c r="AP6" s="115">
        <f>IF(C33&lt;C32,1,0)</f>
        <v>1</v>
      </c>
      <c r="AQ6" s="114">
        <f>IF(C31&gt;C30,1,0)</f>
        <v>0</v>
      </c>
      <c r="AR6" s="115">
        <f>IF(C31&lt;C30,1,0)</f>
        <v>1</v>
      </c>
      <c r="AS6" s="19"/>
      <c r="AT6" s="19"/>
      <c r="AU6" s="19"/>
    </row>
    <row r="7" spans="1:47" ht="15" customHeight="1" thickBot="1" x14ac:dyDescent="0.3">
      <c r="A7" s="295"/>
      <c r="B7" s="207" t="str">
        <f>REPT(L7,1)</f>
        <v>TJ SOKOL Bavorov</v>
      </c>
      <c r="C7" s="22">
        <v>3</v>
      </c>
      <c r="D7" s="281"/>
      <c r="E7" s="282"/>
      <c r="F7" s="282"/>
      <c r="G7" s="282"/>
      <c r="H7" s="282"/>
      <c r="I7" s="283"/>
      <c r="K7" s="41">
        <v>4</v>
      </c>
      <c r="L7" s="85" t="s">
        <v>106</v>
      </c>
      <c r="N7" s="34">
        <v>4</v>
      </c>
      <c r="O7" s="101" t="str">
        <f t="shared" si="0"/>
        <v>TJ SOKOL Bavorov</v>
      </c>
      <c r="P7" s="105">
        <f>COUNT(C7,C12,C17,'2.kolo'!C33,'2.kolo'!C27,'2.kolo'!C20,'3.kolo'!C33,'3.kolo'!C29,'3.kolo'!C24)</f>
        <v>9</v>
      </c>
      <c r="Q7" s="17">
        <f>SUM(AE4:AE12)</f>
        <v>4</v>
      </c>
      <c r="R7" s="56">
        <f t="shared" si="1"/>
        <v>2</v>
      </c>
      <c r="S7" s="17">
        <f>SUM(AF4:AF12)</f>
        <v>3</v>
      </c>
      <c r="T7" s="27">
        <f>SUM(C7,C12,C17,'2.kolo'!C6,'2.kolo'!C10,'2.kolo'!C14,'3.kolo'!C21,'3.kolo'!C26,'3.kolo'!C32)</f>
        <v>22</v>
      </c>
      <c r="U7" s="25" t="s">
        <v>13</v>
      </c>
      <c r="V7" s="28">
        <f>SUM(C6,C13,C16,'2.kolo'!C7,'2.kolo'!C11,'2.kolo'!C15,'3.kolo'!C20,'3.kolo'!C27,'3.kolo'!C33)</f>
        <v>16</v>
      </c>
      <c r="W7" s="103">
        <f t="shared" si="2"/>
        <v>14</v>
      </c>
      <c r="X7" s="117"/>
      <c r="Y7" s="114">
        <f>IF('2.kolo'!C5&gt;'2.kolo'!C4,1,0)</f>
        <v>0</v>
      </c>
      <c r="Z7" s="115">
        <f>IF('2.kolo'!C5&lt;'2.kolo'!C4,1,0)</f>
        <v>0</v>
      </c>
      <c r="AA7" s="114">
        <f>IF('2.kolo'!C21&gt;'2.kolo'!C20,1,0)</f>
        <v>0</v>
      </c>
      <c r="AB7" s="115">
        <f>IF('2.kolo'!C21&lt;'2.kolo'!C20,1,0)</f>
        <v>1</v>
      </c>
      <c r="AC7" s="114">
        <f>IF('2.kolo'!C22&gt;'2.kolo'!C23,1,0)</f>
        <v>1</v>
      </c>
      <c r="AD7" s="115">
        <f>IF('2.kolo'!C22&lt;'2.kolo'!C23,1,0)</f>
        <v>0</v>
      </c>
      <c r="AE7" s="114">
        <f>IF('2.kolo'!C6&gt;'2.kolo'!C7,1,0)</f>
        <v>0</v>
      </c>
      <c r="AF7" s="115">
        <f>IF('2.kolo'!C6&lt;'2.kolo'!C7,1,0)</f>
        <v>0</v>
      </c>
      <c r="AG7" s="114">
        <f>IF('2.kolo'!C23&gt;'2.kolo'!C22,1,0)</f>
        <v>0</v>
      </c>
      <c r="AH7" s="115">
        <f>IF('2.kolo'!C23&lt;'2.kolo'!C22,1,0)</f>
        <v>1</v>
      </c>
      <c r="AI7" s="114">
        <f>IF('2.kolo'!C18&gt;'2.kolo'!C19,1,0)</f>
        <v>1</v>
      </c>
      <c r="AJ7" s="115">
        <f>IF('2.kolo'!C18&lt;'2.kolo'!C19,1,0)</f>
        <v>0</v>
      </c>
      <c r="AK7" s="114">
        <f>IF('2.kolo'!C20&gt;'2.kolo'!C21,1,0)</f>
        <v>1</v>
      </c>
      <c r="AL7" s="115">
        <f>IF('2.kolo'!C20&lt;'2.kolo'!C21,1,0)</f>
        <v>0</v>
      </c>
      <c r="AM7" s="114">
        <f>IF('2.kolo'!C7&gt;'2.kolo'!C6,1,0)</f>
        <v>0</v>
      </c>
      <c r="AN7" s="115">
        <f>IF('2.kolo'!C7&lt;'2.kolo'!C6,1,0)</f>
        <v>0</v>
      </c>
      <c r="AO7" s="114">
        <f>IF('2.kolo'!C4&gt;'2.kolo'!C5,1,0)</f>
        <v>0</v>
      </c>
      <c r="AP7" s="115">
        <f>IF('2.kolo'!C4&lt;'2.kolo'!C5,1,0)</f>
        <v>0</v>
      </c>
      <c r="AQ7" s="114">
        <f>IF('2.kolo'!C8&gt;'2.kolo'!C9,1,0)</f>
        <v>0</v>
      </c>
      <c r="AR7" s="115">
        <f>IF('2.kolo'!C8&lt;'2.kolo'!C9,1,0)</f>
        <v>1</v>
      </c>
      <c r="AS7" s="19"/>
      <c r="AT7" s="19"/>
      <c r="AU7" s="19"/>
    </row>
    <row r="8" spans="1:47" ht="15" customHeight="1" x14ac:dyDescent="0.25">
      <c r="A8" s="294">
        <v>0.3923611111111111</v>
      </c>
      <c r="B8" s="206" t="str">
        <f>REPT(L4,1)</f>
        <v>FK OLYMPIE Týn</v>
      </c>
      <c r="C8" s="21">
        <v>5</v>
      </c>
      <c r="D8" s="284" t="s">
        <v>105</v>
      </c>
      <c r="E8" s="285"/>
      <c r="F8" s="285"/>
      <c r="G8" s="285"/>
      <c r="H8" s="285"/>
      <c r="I8" s="286"/>
      <c r="K8" s="41">
        <v>5</v>
      </c>
      <c r="L8" s="17" t="s">
        <v>93</v>
      </c>
      <c r="N8" s="34">
        <v>5</v>
      </c>
      <c r="O8" s="101" t="str">
        <f>REPT(L8,1)</f>
        <v>TJ TATRAN Lomnice</v>
      </c>
      <c r="P8" s="102">
        <f>COUNT(C9,C13,C18,'2.kolo'!C19,'2.kolo'!C15,'2.kolo'!C8,'3.kolo'!C23,'3.kolo'!C17,'3.kolo'!C9)</f>
        <v>9</v>
      </c>
      <c r="Q8" s="17">
        <f>SUM(AG4:AG12)</f>
        <v>0</v>
      </c>
      <c r="R8" s="56">
        <f t="shared" si="1"/>
        <v>0</v>
      </c>
      <c r="S8" s="17">
        <f>SUM(AH4:AH12)</f>
        <v>9</v>
      </c>
      <c r="T8" s="27">
        <f>SUM(C9,C13,C18,'2.kolo'!C23,'2.kolo'!C26,'2.kolo'!C30,'3.kolo'!C14,'3.kolo'!C19,'3.kolo'!C22)</f>
        <v>9</v>
      </c>
      <c r="U8" s="25" t="s">
        <v>13</v>
      </c>
      <c r="V8" s="28">
        <f>SUM(C8,C12,C19,'2.kolo'!C22,'2.kolo'!C27,'2.kolo'!C31,'3.kolo'!C15,'3.kolo'!C18,'3.kolo'!C23)</f>
        <v>60</v>
      </c>
      <c r="W8" s="103">
        <f t="shared" si="2"/>
        <v>0</v>
      </c>
      <c r="X8" s="117"/>
      <c r="Y8" s="114">
        <f>IF('2.kolo'!C9&gt;'2.kolo'!C8,1,0)</f>
        <v>1</v>
      </c>
      <c r="Z8" s="115">
        <f>IF('2.kolo'!C9&lt;'2.kolo'!C8,1,0)</f>
        <v>0</v>
      </c>
      <c r="AA8" s="114">
        <f>IF('2.kolo'!C25&gt;'2.kolo'!C24,1,0)</f>
        <v>0</v>
      </c>
      <c r="AB8" s="115">
        <f>IF('2.kolo'!C25&lt;'2.kolo'!C24,1,0)</f>
        <v>1</v>
      </c>
      <c r="AC8" s="114">
        <f>IF('2.kolo'!C28&gt;'2.kolo'!C29,1,0)</f>
        <v>1</v>
      </c>
      <c r="AD8" s="115">
        <f>IF('2.kolo'!C28&lt;'2.kolo'!C29,1,0)</f>
        <v>0</v>
      </c>
      <c r="AE8" s="114">
        <f>IF('2.kolo'!C10&gt;'2.kolo'!C11,1,0)</f>
        <v>0</v>
      </c>
      <c r="AF8" s="115">
        <f>IF('2.kolo'!C10&lt;'2.kolo'!C11,1,0)</f>
        <v>1</v>
      </c>
      <c r="AG8" s="114">
        <f>IF('2.kolo'!C26&gt;'2.kolo'!C27,1,0)</f>
        <v>0</v>
      </c>
      <c r="AH8" s="115">
        <f>IF('2.kolo'!C26&lt;'2.kolo'!C27,1,0)</f>
        <v>1</v>
      </c>
      <c r="AI8" s="114">
        <f>IF('2.kolo'!C24&gt;'2.kolo'!C25,1,0)</f>
        <v>1</v>
      </c>
      <c r="AJ8" s="115">
        <f>IF('2.kolo'!C24&lt;'2.kolo'!C25,1,0)</f>
        <v>0</v>
      </c>
      <c r="AK8" s="114">
        <f>IF('2.kolo'!C27&gt;'2.kolo'!C26,1,0)</f>
        <v>1</v>
      </c>
      <c r="AL8" s="115">
        <f>IF('2.kolo'!C27&lt;'2.kolo'!C26,1,0)</f>
        <v>0</v>
      </c>
      <c r="AM8" s="114">
        <f>IF('2.kolo'!C12&gt;'2.kolo'!C13,1,0)</f>
        <v>1</v>
      </c>
      <c r="AN8" s="115">
        <f>IF('2.kolo'!C12&lt;'2.kolo'!C13,1,0)</f>
        <v>0</v>
      </c>
      <c r="AO8" s="114">
        <f>IF('2.kolo'!C11&gt;'2.kolo'!C10,1,0)</f>
        <v>1</v>
      </c>
      <c r="AP8" s="115">
        <f>IF('2.kolo'!C11&lt;'2.kolo'!C10,1,0)</f>
        <v>0</v>
      </c>
      <c r="AQ8" s="114">
        <f>IF('2.kolo'!C15&gt;'2.kolo'!C14,1,0)</f>
        <v>0</v>
      </c>
      <c r="AR8" s="115">
        <f>IF('2.kolo'!C15&lt;'2.kolo'!C14,1,0)</f>
        <v>1</v>
      </c>
      <c r="AS8" s="19"/>
      <c r="AT8" s="19"/>
      <c r="AU8" s="19"/>
    </row>
    <row r="9" spans="1:47" ht="15" customHeight="1" thickBot="1" x14ac:dyDescent="0.3">
      <c r="A9" s="295"/>
      <c r="B9" s="207" t="str">
        <f>REPT(L8,1)</f>
        <v>TJ TATRAN Lomnice</v>
      </c>
      <c r="C9" s="22">
        <v>1</v>
      </c>
      <c r="D9" s="281"/>
      <c r="E9" s="282"/>
      <c r="F9" s="282"/>
      <c r="G9" s="282"/>
      <c r="H9" s="282"/>
      <c r="I9" s="283"/>
      <c r="K9" s="41">
        <v>6</v>
      </c>
      <c r="L9" s="17" t="s">
        <v>84</v>
      </c>
      <c r="N9" s="35">
        <v>6</v>
      </c>
      <c r="O9" s="101" t="str">
        <f t="shared" si="0"/>
        <v>TJ SLAVOJ Temelín</v>
      </c>
      <c r="P9" s="102">
        <f>COUNT(C19,C24,C28,'2.kolo'!C17,'2.kolo'!C11,'2.kolo'!C4,'3.kolo'!C15,'3.kolo'!C11,'3.kolo'!C5)</f>
        <v>9</v>
      </c>
      <c r="Q9" s="17">
        <f>SUM(AI4:AI12)</f>
        <v>4</v>
      </c>
      <c r="R9" s="56">
        <f t="shared" si="1"/>
        <v>1</v>
      </c>
      <c r="S9" s="17">
        <f>SUM(AJ4:AJ12)</f>
        <v>4</v>
      </c>
      <c r="T9" s="27">
        <f>SUM(C19,C24,C28,'2.kolo'!C18,'2.kolo'!C24,'2.kolo'!C29,'3.kolo'!C25,'3.kolo'!C27,'3.kolo'!C31)</f>
        <v>21</v>
      </c>
      <c r="U9" s="25" t="s">
        <v>13</v>
      </c>
      <c r="V9" s="28">
        <f>SUM(C18,C25,C29,'2.kolo'!C19,'2.kolo'!C25,'2.kolo'!C28,'3.kolo'!C24,'3.kolo'!C26,'3.kolo'!C30)</f>
        <v>32</v>
      </c>
      <c r="W9" s="103">
        <f t="shared" si="2"/>
        <v>13</v>
      </c>
      <c r="X9" s="117"/>
      <c r="Y9" s="114">
        <f>IF('2.kolo'!C13&gt;'2.kolo'!C12,1,0)</f>
        <v>0</v>
      </c>
      <c r="Z9" s="115">
        <f>IF('2.kolo'!C13&lt;'2.kolo'!C12,1,0)</f>
        <v>1</v>
      </c>
      <c r="AA9" s="114">
        <f>IF('2.kolo'!C31&gt;'2.kolo'!C30,1,0)</f>
        <v>1</v>
      </c>
      <c r="AB9" s="115">
        <f>IF('2.kolo'!C31&lt;'2.kolo'!C30,1,0)</f>
        <v>0</v>
      </c>
      <c r="AC9" s="114">
        <f>IF('2.kolo'!C32&gt;'2.kolo'!C33,1,0)</f>
        <v>0</v>
      </c>
      <c r="AD9" s="115">
        <f>IF('2.kolo'!C32&lt;'2.kolo'!C33,1,0)</f>
        <v>1</v>
      </c>
      <c r="AE9" s="114">
        <f>IF('2.kolo'!C14&gt;'2.kolo'!C15,1,0)</f>
        <v>1</v>
      </c>
      <c r="AF9" s="115">
        <f>IF('2.kolo'!C14&lt;'2.kolo'!C15,1,0)</f>
        <v>0</v>
      </c>
      <c r="AG9" s="114">
        <f>IF('2.kolo'!C30&gt;'2.kolo'!C31,1,0)</f>
        <v>0</v>
      </c>
      <c r="AH9" s="115">
        <f>IF('2.kolo'!C30&lt;'2.kolo'!C31,1,0)</f>
        <v>1</v>
      </c>
      <c r="AI9" s="114">
        <f>IF('2.kolo'!C29&gt;'2.kolo'!C28,1,0)</f>
        <v>0</v>
      </c>
      <c r="AJ9" s="115">
        <f>IF('2.kolo'!C29&lt;'2.kolo'!C28,1,0)</f>
        <v>1</v>
      </c>
      <c r="AK9" s="114">
        <f>IF('2.kolo'!C33&gt;'2.kolo'!C32,1,0)</f>
        <v>1</v>
      </c>
      <c r="AL9" s="115">
        <f>IF('2.kolo'!C33&lt;'2.kolo'!C32,1,0)</f>
        <v>0</v>
      </c>
      <c r="AM9" s="114">
        <f>IF('2.kolo'!C16&gt;'2.kolo'!C17,1,0)</f>
        <v>0</v>
      </c>
      <c r="AN9" s="115">
        <f>IF('2.kolo'!C16&lt;'2.kolo'!C17,1,0)</f>
        <v>0</v>
      </c>
      <c r="AO9" s="114">
        <f>IF('2.kolo'!C17&gt;'2.kolo'!C16,1,0)</f>
        <v>0</v>
      </c>
      <c r="AP9" s="115">
        <f>IF('2.kolo'!C17&lt;'2.kolo'!C16,1,0)</f>
        <v>0</v>
      </c>
      <c r="AQ9" s="114">
        <f>IF('2.kolo'!C19&gt;'2.kolo'!C18,1,0)</f>
        <v>0</v>
      </c>
      <c r="AR9" s="115">
        <f>IF('2.kolo'!C19&lt;'2.kolo'!C18,1,0)</f>
        <v>1</v>
      </c>
      <c r="AS9" s="19"/>
      <c r="AT9" s="19"/>
      <c r="AU9" s="19"/>
    </row>
    <row r="10" spans="1:47" ht="15" customHeight="1" x14ac:dyDescent="0.25">
      <c r="A10" s="294">
        <v>0.41666666666666669</v>
      </c>
      <c r="B10" s="206" t="str">
        <f>REPT(L5,1)</f>
        <v>FK Protivín</v>
      </c>
      <c r="C10" s="21">
        <v>0</v>
      </c>
      <c r="D10" s="284"/>
      <c r="E10" s="285"/>
      <c r="F10" s="285"/>
      <c r="G10" s="285"/>
      <c r="H10" s="285"/>
      <c r="I10" s="286"/>
      <c r="K10" s="41">
        <v>7</v>
      </c>
      <c r="L10" s="17" t="s">
        <v>94</v>
      </c>
      <c r="N10" s="35">
        <v>7</v>
      </c>
      <c r="O10" s="101" t="str">
        <f t="shared" si="0"/>
        <v>FC Písek</v>
      </c>
      <c r="P10" s="102">
        <f>COUNT(C20,C26,C32,'2.kolo'!C29,'2.kolo'!C24,'2.kolo'!C18,'3.kolo'!C31,'3.kolo'!C27,'3.kolo'!C25)</f>
        <v>9</v>
      </c>
      <c r="Q10" s="17">
        <f>SUM(AK4:AK12)</f>
        <v>6</v>
      </c>
      <c r="R10" s="56">
        <f t="shared" si="1"/>
        <v>1</v>
      </c>
      <c r="S10" s="17">
        <f>SUM(AL4:AL12)</f>
        <v>2</v>
      </c>
      <c r="T10" s="27">
        <f>SUM(C20,C26,C32,'2.kolo'!C20,'2.kolo'!C27,'2.kolo'!C33,'3.kolo'!C24,'3.kolo'!C29,'3.kolo'!C33)</f>
        <v>70</v>
      </c>
      <c r="U10" s="25" t="s">
        <v>13</v>
      </c>
      <c r="V10" s="28">
        <f>SUM(C21,C27,C33,'2.kolo'!C21,'2.kolo'!C26,'2.kolo'!C32,'3.kolo'!C25,'3.kolo'!C28,'3.kolo'!C32)</f>
        <v>14</v>
      </c>
      <c r="W10" s="103">
        <f t="shared" si="2"/>
        <v>19</v>
      </c>
      <c r="X10" s="117"/>
      <c r="Y10" s="114">
        <f>IF('3.kolo'!C20&gt;'3.kolo'!C21,1,0)</f>
        <v>0</v>
      </c>
      <c r="Z10" s="115">
        <f>IF('3.kolo'!C20&lt;'3.kolo'!C21,1,0)</f>
        <v>1</v>
      </c>
      <c r="AA10" s="114">
        <f>IF('3.kolo'!C6&gt;'3.kolo'!C7,1,0)</f>
        <v>0</v>
      </c>
      <c r="AB10" s="115">
        <f>IF('3.kolo'!C6&lt;'3.kolo'!C7,1,0)</f>
        <v>1</v>
      </c>
      <c r="AC10" s="114">
        <f>IF('3.kolo'!C4&gt;'3.kolo'!C5,1,0)</f>
        <v>0</v>
      </c>
      <c r="AD10" s="115">
        <f>IF('3.kolo'!C4&lt;'3.kolo'!C5,1,0)</f>
        <v>1</v>
      </c>
      <c r="AE10" s="114">
        <f>IF('3.kolo'!C21&gt;'3.kolo'!C20,1,0)</f>
        <v>1</v>
      </c>
      <c r="AF10" s="115">
        <f>IF('3.kolo'!C21&lt;'3.kolo'!C20,1,0)</f>
        <v>0</v>
      </c>
      <c r="AG10" s="114">
        <f>IF('3.kolo'!C14&gt;'3.kolo'!C15,1,0)</f>
        <v>0</v>
      </c>
      <c r="AH10" s="115">
        <f>IF('3.kolo'!C14&lt;'3.kolo'!C15,1,0)</f>
        <v>1</v>
      </c>
      <c r="AI10" s="114">
        <f>IF('3.kolo'!C25&gt;'3.kolo'!C24,1,0)</f>
        <v>1</v>
      </c>
      <c r="AJ10" s="115">
        <f>IF('3.kolo'!C25&lt;'3.kolo'!C24,1,0)</f>
        <v>0</v>
      </c>
      <c r="AK10" s="114">
        <f>IF('3.kolo'!C24&gt;'3.kolo'!C25,1,0)</f>
        <v>0</v>
      </c>
      <c r="AL10" s="115">
        <f>IF('3.kolo'!C24&lt;'3.kolo'!C25,1,0)</f>
        <v>1</v>
      </c>
      <c r="AM10" s="114">
        <f>IF('3.kolo'!C7&gt;'3.kolo'!C6,1,0)</f>
        <v>1</v>
      </c>
      <c r="AN10" s="115">
        <f>IF('3.kolo'!C7&lt;'3.kolo'!C6,1,0)</f>
        <v>0</v>
      </c>
      <c r="AO10" s="114">
        <f>IF('3.kolo'!C5&gt;'3.kolo'!C4,1,0)</f>
        <v>1</v>
      </c>
      <c r="AP10" s="115">
        <f>IF('3.kolo'!C5&lt;'3.kolo'!C4,1,0)</f>
        <v>0</v>
      </c>
      <c r="AQ10" s="114">
        <f>IF('3.kolo'!C9&gt;'3.kolo'!C8,1,0)</f>
        <v>0</v>
      </c>
      <c r="AR10" s="115">
        <f>IF('3.kolo'!C9&lt;'3.kolo'!C8,1,0)</f>
        <v>1</v>
      </c>
      <c r="AS10" s="19"/>
      <c r="AT10" s="19"/>
      <c r="AU10" s="19"/>
    </row>
    <row r="11" spans="1:47" ht="15" customHeight="1" thickBot="1" x14ac:dyDescent="0.3">
      <c r="A11" s="295"/>
      <c r="B11" s="207" t="str">
        <f>REPT(L6,1)</f>
        <v>FK Meteor Tábor</v>
      </c>
      <c r="C11" s="22">
        <v>2</v>
      </c>
      <c r="D11" s="281"/>
      <c r="E11" s="282"/>
      <c r="F11" s="282"/>
      <c r="G11" s="282"/>
      <c r="H11" s="282"/>
      <c r="I11" s="283"/>
      <c r="K11" s="41">
        <v>8</v>
      </c>
      <c r="L11" s="247" t="s">
        <v>89</v>
      </c>
      <c r="N11" s="35">
        <v>8</v>
      </c>
      <c r="O11" s="104" t="str">
        <f t="shared" si="0"/>
        <v>TJ Hradiště A</v>
      </c>
      <c r="P11" s="105">
        <f>COUNT(C21,C25,C30,'2.kolo'!C21,'2.kolo'!C25,'2.kolo'!C31,'3.kolo'!C16,'3.kolo'!C10,'3.kolo'!C6)</f>
        <v>9</v>
      </c>
      <c r="Q11" s="18">
        <f>SUM(AM4:AM12)</f>
        <v>7</v>
      </c>
      <c r="R11" s="56">
        <f t="shared" si="1"/>
        <v>2</v>
      </c>
      <c r="S11" s="18">
        <f>SUM(AN4:AN12)</f>
        <v>0</v>
      </c>
      <c r="T11" s="24">
        <f>SUM(C21,C25,C30,'2.kolo'!C7,'2.kolo'!C12,'2.kolo'!C16,'3.kolo'!C7,'3.kolo'!C13,'3.kolo'!C18)</f>
        <v>52</v>
      </c>
      <c r="U11" s="25" t="s">
        <v>13</v>
      </c>
      <c r="V11" s="26">
        <f>SUM(C20,C24,C31,'2.kolo'!C6,'2.kolo'!C13,'2.kolo'!C17,'3.kolo'!C6,'3.kolo'!C12,'3.kolo'!C19)</f>
        <v>12</v>
      </c>
      <c r="W11" s="106">
        <f t="shared" si="2"/>
        <v>23</v>
      </c>
      <c r="X11" s="117"/>
      <c r="Y11" s="114">
        <f>IF('3.kolo'!C28&gt;'3.kolo'!C29,1,0)</f>
        <v>0</v>
      </c>
      <c r="Z11" s="115">
        <f>IF('3.kolo'!C28&lt;'3.kolo'!C29,1,0)</f>
        <v>0</v>
      </c>
      <c r="AA11" s="114">
        <f>IF('3.kolo'!C10&gt;'3.kolo'!C11,1,0)</f>
        <v>1</v>
      </c>
      <c r="AB11" s="115">
        <f>IF('3.kolo'!C10&lt;'3.kolo'!C11,1,0)</f>
        <v>0</v>
      </c>
      <c r="AC11" s="114">
        <f>IF('3.kolo'!C8&gt;'3.kolo'!C9,1,0)</f>
        <v>1</v>
      </c>
      <c r="AD11" s="115">
        <f>IF('3.kolo'!C8&lt;'3.kolo'!C9,1,0)</f>
        <v>0</v>
      </c>
      <c r="AE11" s="114">
        <f>IF('3.kolo'!C26&gt;'3.kolo'!C27,1,0)</f>
        <v>1</v>
      </c>
      <c r="AF11" s="115">
        <f>IF('3.kolo'!C26&lt;'3.kolo'!C27,1,0)</f>
        <v>0</v>
      </c>
      <c r="AG11" s="114">
        <f>IF('3.kolo'!C19&gt;'3.kolo'!C18,1,0)</f>
        <v>0</v>
      </c>
      <c r="AH11" s="115">
        <f>IF('3.kolo'!C19&lt;'3.kolo'!C18,1,0)</f>
        <v>1</v>
      </c>
      <c r="AI11" s="114">
        <f>IF('3.kolo'!C27&gt;'3.kolo'!C26,1,0)</f>
        <v>0</v>
      </c>
      <c r="AJ11" s="115">
        <f>IF('3.kolo'!C27&lt;'3.kolo'!C26,1,0)</f>
        <v>1</v>
      </c>
      <c r="AK11" s="114">
        <f>IF('3.kolo'!C29&gt;'3.kolo'!C28,1,0)</f>
        <v>0</v>
      </c>
      <c r="AL11" s="115">
        <f>IF('3.kolo'!C29&lt;'3.kolo'!C28,1,0)</f>
        <v>0</v>
      </c>
      <c r="AM11" s="114">
        <f>IF('3.kolo'!C13&gt;'3.kolo'!C12,1,0)</f>
        <v>1</v>
      </c>
      <c r="AN11" s="115">
        <f>IF('3.kolo'!C13&lt;'3.kolo'!C12,1,0)</f>
        <v>0</v>
      </c>
      <c r="AO11" s="114">
        <f>IF('3.kolo'!C11&gt;'3.kolo'!C10,1,0)</f>
        <v>0</v>
      </c>
      <c r="AP11" s="115">
        <f>IF('3.kolo'!C11&lt;'3.kolo'!C10,1,0)</f>
        <v>1</v>
      </c>
      <c r="AQ11" s="114">
        <f>IF('3.kolo'!C17&gt;'3.kolo'!C16,1,0)</f>
        <v>0</v>
      </c>
      <c r="AR11" s="115">
        <f>IF('3.kolo'!C17&lt;'3.kolo'!C16,1,0)</f>
        <v>1</v>
      </c>
      <c r="AS11" s="19"/>
      <c r="AT11" s="19"/>
      <c r="AU11" s="19"/>
    </row>
    <row r="12" spans="1:47" ht="15" customHeight="1" thickBot="1" x14ac:dyDescent="0.3">
      <c r="A12" s="294">
        <v>0.44097222222222227</v>
      </c>
      <c r="B12" s="206" t="str">
        <f>REPT(L7,1)</f>
        <v>TJ SOKOL Bavorov</v>
      </c>
      <c r="C12" s="21">
        <v>4</v>
      </c>
      <c r="D12" s="284"/>
      <c r="E12" s="285"/>
      <c r="F12" s="285"/>
      <c r="G12" s="285"/>
      <c r="H12" s="285"/>
      <c r="I12" s="286"/>
      <c r="K12" s="41">
        <v>9</v>
      </c>
      <c r="L12" s="85" t="s">
        <v>85</v>
      </c>
      <c r="N12" s="35">
        <v>9</v>
      </c>
      <c r="O12" s="104" t="str">
        <f t="shared" si="0"/>
        <v>TJ Bechyně</v>
      </c>
      <c r="P12" s="105">
        <f>COUNT(C22,C29,C33,'2.kolo'!C22,'2.kolo'!C28,'2.kolo'!C32,'3.kolo'!C12,'3.kolo'!C8,'3.kolo'!C4)</f>
        <v>9</v>
      </c>
      <c r="Q12" s="18">
        <f>SUM(AO4:AO12)</f>
        <v>5</v>
      </c>
      <c r="R12" s="56">
        <f t="shared" si="1"/>
        <v>2</v>
      </c>
      <c r="S12" s="18">
        <f>SUM(AP4:AP12)</f>
        <v>2</v>
      </c>
      <c r="T12" s="24">
        <f>SUM(C22,C29,C33,'2.kolo'!C4,'2.kolo'!C11,'2.kolo'!C17,'3.kolo'!C5,'3.kolo'!C11,'3.kolo'!C15)</f>
        <v>27</v>
      </c>
      <c r="U12" s="25" t="s">
        <v>13</v>
      </c>
      <c r="V12" s="26">
        <f>SUM(C23,C28,C32,'2.kolo'!C5,'2.kolo'!C10,'2.kolo'!C16,'3.kolo'!C4,'3.kolo'!C10,'3.kolo'!C14)</f>
        <v>20</v>
      </c>
      <c r="W12" s="106">
        <f t="shared" si="2"/>
        <v>17</v>
      </c>
      <c r="X12" s="117"/>
      <c r="Y12" s="119">
        <f>IF('3.kolo'!C30&gt;'3.kolo'!C31,1,0)</f>
        <v>0</v>
      </c>
      <c r="Z12" s="120">
        <f>IF('3.kolo'!C30&lt;'3.kolo'!C31,1,0)</f>
        <v>0</v>
      </c>
      <c r="AA12" s="121">
        <f>IF('3.kolo'!C16&gt;'3.kolo'!C17,1,0)</f>
        <v>1</v>
      </c>
      <c r="AB12" s="120">
        <f>IF('3.kolo'!C16&lt;'3.kolo'!C17,1,0)</f>
        <v>0</v>
      </c>
      <c r="AC12" s="121">
        <f>IF('3.kolo'!C12&gt;'3.kolo'!C13,1,0)</f>
        <v>0</v>
      </c>
      <c r="AD12" s="120">
        <f>IF('3.kolo'!C12&lt;'3.kolo'!C13,1,0)</f>
        <v>1</v>
      </c>
      <c r="AE12" s="121">
        <f>IF('3.kolo'!C32&gt;'3.kolo'!C33,1,0)</f>
        <v>0</v>
      </c>
      <c r="AF12" s="120">
        <f>IF('3.kolo'!C32&lt;'3.kolo'!C33,1,0)</f>
        <v>1</v>
      </c>
      <c r="AG12" s="121">
        <f>IF('3.kolo'!C22&gt;'3.kolo'!C23,1,0)</f>
        <v>0</v>
      </c>
      <c r="AH12" s="120">
        <f>IF('3.kolo'!C22&lt;'3.kolo'!C23,1,0)</f>
        <v>1</v>
      </c>
      <c r="AI12" s="121">
        <f>IF('3.kolo'!C31&gt;'3.kolo'!C30,1,0)</f>
        <v>0</v>
      </c>
      <c r="AJ12" s="120">
        <f>IF('3.kolo'!C31&lt;'3.kolo'!C30,1,0)</f>
        <v>0</v>
      </c>
      <c r="AK12" s="121">
        <f>IF('3.kolo'!C33&gt;'3.kolo'!C32,1,0)</f>
        <v>1</v>
      </c>
      <c r="AL12" s="120">
        <f>IF('3.kolo'!C33&lt;'3.kolo'!C32,1,0)</f>
        <v>0</v>
      </c>
      <c r="AM12" s="121">
        <f>IF('3.kolo'!C18&gt;'3.kolo'!C19,1,0)</f>
        <v>1</v>
      </c>
      <c r="AN12" s="120">
        <f>IF('3.kolo'!C18&lt;'3.kolo'!C19,1,0)</f>
        <v>0</v>
      </c>
      <c r="AO12" s="121">
        <f>IF('3.kolo'!C15&gt;'3.kolo'!C14,1,0)</f>
        <v>1</v>
      </c>
      <c r="AP12" s="120">
        <f>IF('3.kolo'!C15&lt;'3.kolo'!C14,1,0)</f>
        <v>0</v>
      </c>
      <c r="AQ12" s="121">
        <f>IF('3.kolo'!C23&gt;'3.kolo'!C22,1,0)</f>
        <v>1</v>
      </c>
      <c r="AR12" s="120">
        <f>IF('3.kolo'!C23&lt;'3.kolo'!C22,1,0)</f>
        <v>0</v>
      </c>
      <c r="AS12" s="19"/>
      <c r="AT12" s="19"/>
      <c r="AU12" s="19"/>
    </row>
    <row r="13" spans="1:47" ht="15" customHeight="1" thickTop="1" thickBot="1" x14ac:dyDescent="0.3">
      <c r="A13" s="295"/>
      <c r="B13" s="207" t="str">
        <f>REPT(L8,1)</f>
        <v>TJ TATRAN Lomnice</v>
      </c>
      <c r="C13" s="22">
        <v>2</v>
      </c>
      <c r="D13" s="287"/>
      <c r="E13" s="288"/>
      <c r="F13" s="288"/>
      <c r="G13" s="288"/>
      <c r="H13" s="288"/>
      <c r="I13" s="289"/>
      <c r="K13" s="41">
        <v>10</v>
      </c>
      <c r="L13" s="85" t="s">
        <v>90</v>
      </c>
      <c r="N13" s="36">
        <v>10</v>
      </c>
      <c r="O13" s="107" t="str">
        <f t="shared" si="0"/>
        <v>TJ Hradiště B</v>
      </c>
      <c r="P13" s="108">
        <f>COUNT(C23,C27,C31,'2.kolo'!C8,'2.kolo'!C15,'2.kolo'!C19,'3.kolo'!C17,'3.kolo'!C9,'3.kolo'!C23)</f>
        <v>9</v>
      </c>
      <c r="Q13" s="109">
        <f>SUM(AQ4:AQ12)</f>
        <v>1</v>
      </c>
      <c r="R13" s="197">
        <f t="shared" si="1"/>
        <v>0</v>
      </c>
      <c r="S13" s="109">
        <f>SUM(AR4:AR12)</f>
        <v>8</v>
      </c>
      <c r="T13" s="110">
        <f>SUM(C23,C27,C31,'2.kolo'!C8,'2.kolo'!C15,'2.kolo'!C19,'3.kolo'!C9,'3.kolo'!C17,'3.kolo'!C23)</f>
        <v>4</v>
      </c>
      <c r="U13" s="37" t="s">
        <v>13</v>
      </c>
      <c r="V13" s="111">
        <f>SUM(C22,C26,C30,'2.kolo'!C9,'2.kolo'!C14,'2.kolo'!C18,'3.kolo'!C8,'3.kolo'!C16,'3.kolo'!C22)</f>
        <v>57</v>
      </c>
      <c r="W13" s="112">
        <f t="shared" si="2"/>
        <v>3</v>
      </c>
      <c r="AS13" s="19"/>
      <c r="AT13" s="19"/>
      <c r="AU13" s="19"/>
    </row>
    <row r="14" spans="1:47" ht="15" customHeight="1" x14ac:dyDescent="0.25">
      <c r="A14" s="294">
        <v>0.46527777777777773</v>
      </c>
      <c r="B14" s="206" t="str">
        <f t="shared" ref="B14:B23" si="3">REPT(L4,1)</f>
        <v>FK OLYMPIE Týn</v>
      </c>
      <c r="C14" s="21">
        <v>4</v>
      </c>
      <c r="D14" s="284"/>
      <c r="E14" s="285"/>
      <c r="F14" s="285"/>
      <c r="G14" s="285"/>
      <c r="H14" s="285"/>
      <c r="I14" s="286"/>
      <c r="L14" s="44"/>
      <c r="M14" s="19"/>
      <c r="N14" s="19"/>
      <c r="O14" s="15"/>
      <c r="P14" s="19"/>
      <c r="Q14" s="19"/>
      <c r="R14" s="33"/>
      <c r="AS14" s="19"/>
      <c r="AT14" s="19"/>
      <c r="AU14" s="19"/>
    </row>
    <row r="15" spans="1:47" ht="15" customHeight="1" thickBot="1" x14ac:dyDescent="0.3">
      <c r="A15" s="295"/>
      <c r="B15" s="207" t="str">
        <f t="shared" si="3"/>
        <v>FK Protivín</v>
      </c>
      <c r="C15" s="22">
        <v>3</v>
      </c>
      <c r="D15" s="281"/>
      <c r="E15" s="282"/>
      <c r="F15" s="282"/>
      <c r="G15" s="282"/>
      <c r="H15" s="282"/>
      <c r="I15" s="283"/>
      <c r="L15" s="198" t="s">
        <v>95</v>
      </c>
      <c r="O15" s="230" t="s">
        <v>17</v>
      </c>
    </row>
    <row r="16" spans="1:47" ht="15" customHeight="1" x14ac:dyDescent="0.25">
      <c r="A16" s="294">
        <v>0.48958333333333331</v>
      </c>
      <c r="B16" s="206" t="str">
        <f>REPT(L6,1)</f>
        <v>FK Meteor Tábor</v>
      </c>
      <c r="C16" s="21">
        <v>2</v>
      </c>
      <c r="D16" s="284"/>
      <c r="E16" s="285"/>
      <c r="F16" s="285"/>
      <c r="G16" s="285"/>
      <c r="H16" s="285"/>
      <c r="I16" s="286"/>
      <c r="J16" s="42">
        <v>1</v>
      </c>
      <c r="K16" s="43" t="s">
        <v>15</v>
      </c>
      <c r="L16" s="231" t="s">
        <v>96</v>
      </c>
      <c r="N16" s="229">
        <v>1</v>
      </c>
      <c r="O16" s="230" t="s">
        <v>86</v>
      </c>
    </row>
    <row r="17" spans="1:24" ht="15" customHeight="1" thickBot="1" x14ac:dyDescent="0.3">
      <c r="A17" s="295"/>
      <c r="B17" s="207" t="str">
        <f t="shared" si="3"/>
        <v>TJ SOKOL Bavorov</v>
      </c>
      <c r="C17" s="22">
        <v>0</v>
      </c>
      <c r="D17" s="281"/>
      <c r="E17" s="282"/>
      <c r="F17" s="282"/>
      <c r="G17" s="282"/>
      <c r="H17" s="282"/>
      <c r="I17" s="283"/>
      <c r="J17" s="42">
        <v>2</v>
      </c>
      <c r="K17" s="43" t="s">
        <v>15</v>
      </c>
      <c r="L17" s="231" t="s">
        <v>101</v>
      </c>
      <c r="N17" s="229">
        <v>2</v>
      </c>
      <c r="O17" s="230" t="s">
        <v>99</v>
      </c>
      <c r="S17" s="19"/>
      <c r="T17" s="19"/>
      <c r="U17" s="19"/>
      <c r="V17" s="19"/>
      <c r="W17" s="20"/>
    </row>
    <row r="18" spans="1:24" ht="15" customHeight="1" x14ac:dyDescent="0.25">
      <c r="A18" s="294">
        <v>0.51388888888888895</v>
      </c>
      <c r="B18" s="206" t="str">
        <f>REPT(L8,1)</f>
        <v>TJ TATRAN Lomnice</v>
      </c>
      <c r="C18" s="21">
        <v>2</v>
      </c>
      <c r="D18" s="284"/>
      <c r="E18" s="285"/>
      <c r="F18" s="285"/>
      <c r="G18" s="285"/>
      <c r="H18" s="285"/>
      <c r="I18" s="286"/>
      <c r="J18" s="42">
        <v>3</v>
      </c>
      <c r="K18" s="43" t="s">
        <v>15</v>
      </c>
      <c r="L18" s="231" t="s">
        <v>102</v>
      </c>
      <c r="N18" s="229">
        <v>3</v>
      </c>
      <c r="O18" s="230" t="s">
        <v>100</v>
      </c>
      <c r="S18" s="20"/>
      <c r="T18" s="29"/>
      <c r="U18" s="29"/>
      <c r="V18" s="30"/>
      <c r="W18" s="31"/>
    </row>
    <row r="19" spans="1:24" ht="15" customHeight="1" thickBot="1" x14ac:dyDescent="0.3">
      <c r="A19" s="295"/>
      <c r="B19" s="207" t="str">
        <f t="shared" si="3"/>
        <v>TJ SLAVOJ Temelín</v>
      </c>
      <c r="C19" s="22">
        <v>3</v>
      </c>
      <c r="D19" s="281"/>
      <c r="E19" s="282"/>
      <c r="F19" s="282"/>
      <c r="G19" s="282"/>
      <c r="H19" s="282"/>
      <c r="I19" s="283"/>
      <c r="J19" s="42">
        <v>4</v>
      </c>
      <c r="K19" s="43" t="s">
        <v>15</v>
      </c>
      <c r="L19" s="231" t="s">
        <v>97</v>
      </c>
      <c r="O19" s="230"/>
      <c r="Q19" s="19"/>
      <c r="R19" s="19"/>
      <c r="S19" s="19"/>
      <c r="T19" s="19"/>
      <c r="U19" s="19"/>
      <c r="V19" s="19"/>
      <c r="W19" s="20"/>
    </row>
    <row r="20" spans="1:24" ht="15" customHeight="1" x14ac:dyDescent="0.25">
      <c r="A20" s="294">
        <v>0.53819444444444442</v>
      </c>
      <c r="B20" s="206" t="str">
        <f t="shared" si="3"/>
        <v>FC Písek</v>
      </c>
      <c r="C20" s="21">
        <v>3</v>
      </c>
      <c r="D20" s="284"/>
      <c r="E20" s="285"/>
      <c r="F20" s="285"/>
      <c r="G20" s="285"/>
      <c r="H20" s="285"/>
      <c r="I20" s="286"/>
      <c r="J20" s="42">
        <v>5</v>
      </c>
      <c r="K20" s="234" t="s">
        <v>15</v>
      </c>
      <c r="L20" s="231" t="s">
        <v>103</v>
      </c>
      <c r="Q20" s="19"/>
      <c r="R20" s="19"/>
      <c r="S20" s="19"/>
      <c r="T20" s="19"/>
      <c r="U20" s="19"/>
      <c r="V20" s="19"/>
      <c r="W20" s="20"/>
    </row>
    <row r="21" spans="1:24" ht="15" customHeight="1" thickBot="1" x14ac:dyDescent="0.3">
      <c r="A21" s="295"/>
      <c r="B21" s="207" t="str">
        <f t="shared" si="3"/>
        <v>TJ Hradiště A</v>
      </c>
      <c r="C21" s="22">
        <v>4</v>
      </c>
      <c r="D21" s="281"/>
      <c r="E21" s="282"/>
      <c r="F21" s="282"/>
      <c r="G21" s="282"/>
      <c r="H21" s="282"/>
      <c r="I21" s="283"/>
      <c r="J21" s="227" t="s">
        <v>16</v>
      </c>
      <c r="K21" s="227"/>
      <c r="L21" s="228" t="s">
        <v>98</v>
      </c>
      <c r="M21" s="227"/>
      <c r="O21" s="13"/>
      <c r="P21" s="15"/>
      <c r="Q21" s="32"/>
      <c r="R21" s="20"/>
      <c r="S21" s="20"/>
      <c r="T21" s="20"/>
      <c r="U21" s="20"/>
      <c r="V21" s="29"/>
      <c r="W21" s="30"/>
      <c r="X21" s="16"/>
    </row>
    <row r="22" spans="1:24" ht="15" customHeight="1" x14ac:dyDescent="0.25">
      <c r="A22" s="294">
        <v>0.5625</v>
      </c>
      <c r="B22" s="206" t="str">
        <f t="shared" si="3"/>
        <v>TJ Bechyně</v>
      </c>
      <c r="C22" s="21">
        <v>4</v>
      </c>
      <c r="D22" s="284"/>
      <c r="E22" s="285"/>
      <c r="F22" s="285"/>
      <c r="G22" s="285"/>
      <c r="H22" s="285"/>
      <c r="I22" s="286"/>
      <c r="K22" s="9"/>
      <c r="Q22" s="19"/>
      <c r="R22" s="19"/>
      <c r="S22" s="19"/>
      <c r="T22" s="19"/>
      <c r="U22" s="19"/>
      <c r="V22" s="19"/>
      <c r="W22" s="20"/>
    </row>
    <row r="23" spans="1:24" ht="15" customHeight="1" thickBot="1" x14ac:dyDescent="0.3">
      <c r="A23" s="295"/>
      <c r="B23" s="207" t="str">
        <f t="shared" si="3"/>
        <v>TJ Hradiště B</v>
      </c>
      <c r="C23" s="22">
        <v>0</v>
      </c>
      <c r="D23" s="281"/>
      <c r="E23" s="282"/>
      <c r="F23" s="282"/>
      <c r="G23" s="282"/>
      <c r="H23" s="282"/>
      <c r="I23" s="283"/>
      <c r="Q23" s="19"/>
      <c r="R23" s="19"/>
      <c r="S23" s="19"/>
      <c r="T23" s="19"/>
      <c r="U23" s="19"/>
      <c r="V23" s="19"/>
      <c r="W23" s="20"/>
    </row>
    <row r="24" spans="1:24" ht="15" customHeight="1" x14ac:dyDescent="0.25">
      <c r="A24" s="294">
        <v>0.58680555555555558</v>
      </c>
      <c r="B24" s="208" t="str">
        <f>REPT(L9,1)</f>
        <v>TJ SLAVOJ Temelín</v>
      </c>
      <c r="C24" s="21">
        <v>0</v>
      </c>
      <c r="D24" s="284"/>
      <c r="E24" s="285"/>
      <c r="F24" s="285"/>
      <c r="G24" s="285"/>
      <c r="H24" s="285"/>
      <c r="I24" s="286"/>
      <c r="L24" s="83"/>
    </row>
    <row r="25" spans="1:24" ht="15" customHeight="1" thickBot="1" x14ac:dyDescent="0.3">
      <c r="A25" s="295"/>
      <c r="B25" s="207" t="str">
        <f>REPT(L11,1)</f>
        <v>TJ Hradiště A</v>
      </c>
      <c r="C25" s="22">
        <v>13</v>
      </c>
      <c r="D25" s="281"/>
      <c r="E25" s="282"/>
      <c r="F25" s="282"/>
      <c r="G25" s="282"/>
      <c r="H25" s="282"/>
      <c r="I25" s="283"/>
      <c r="L25" s="82"/>
    </row>
    <row r="26" spans="1:24" ht="15" customHeight="1" x14ac:dyDescent="0.25">
      <c r="A26" s="294">
        <v>0.61111111111111105</v>
      </c>
      <c r="B26" s="206" t="str">
        <f>REPT(L10,1)</f>
        <v>FC Písek</v>
      </c>
      <c r="C26" s="21">
        <v>26</v>
      </c>
      <c r="D26" s="284"/>
      <c r="E26" s="285"/>
      <c r="F26" s="285"/>
      <c r="G26" s="285"/>
      <c r="H26" s="285"/>
      <c r="I26" s="286"/>
      <c r="L26" s="82"/>
    </row>
    <row r="27" spans="1:24" ht="15" customHeight="1" thickBot="1" x14ac:dyDescent="0.3">
      <c r="A27" s="295"/>
      <c r="B27" s="207" t="str">
        <f>REPT(L13,1)</f>
        <v>TJ Hradiště B</v>
      </c>
      <c r="C27" s="22">
        <v>1</v>
      </c>
      <c r="D27" s="281"/>
      <c r="E27" s="282"/>
      <c r="F27" s="282"/>
      <c r="G27" s="282"/>
      <c r="H27" s="282"/>
      <c r="I27" s="283"/>
      <c r="L27" s="82"/>
    </row>
    <row r="28" spans="1:24" ht="15" customHeight="1" x14ac:dyDescent="0.25">
      <c r="A28" s="294">
        <v>0.63541666666666663</v>
      </c>
      <c r="B28" s="206" t="str">
        <f>REPT(L9,1)</f>
        <v>TJ SLAVOJ Temelín</v>
      </c>
      <c r="C28" s="21">
        <v>0</v>
      </c>
      <c r="D28" s="284"/>
      <c r="E28" s="285"/>
      <c r="F28" s="285"/>
      <c r="G28" s="285"/>
      <c r="H28" s="285"/>
      <c r="I28" s="286"/>
      <c r="K28" s="13"/>
      <c r="L28" s="84"/>
      <c r="M28" s="14"/>
    </row>
    <row r="29" spans="1:24" ht="15" customHeight="1" thickBot="1" x14ac:dyDescent="0.3">
      <c r="A29" s="295"/>
      <c r="B29" s="209" t="str">
        <f>REPT(L12,1)</f>
        <v>TJ Bechyně</v>
      </c>
      <c r="C29" s="22">
        <v>4</v>
      </c>
      <c r="D29" s="281"/>
      <c r="E29" s="282"/>
      <c r="F29" s="282"/>
      <c r="G29" s="282"/>
      <c r="H29" s="282"/>
      <c r="I29" s="283"/>
      <c r="K29" s="13"/>
      <c r="L29" s="84"/>
    </row>
    <row r="30" spans="1:24" ht="15" customHeight="1" x14ac:dyDescent="0.25">
      <c r="A30" s="294">
        <v>0.65972222222222221</v>
      </c>
      <c r="B30" s="206" t="str">
        <f>REPT(L11,1)</f>
        <v>TJ Hradiště A</v>
      </c>
      <c r="C30" s="21">
        <v>5</v>
      </c>
      <c r="D30" s="284"/>
      <c r="E30" s="285"/>
      <c r="F30" s="285"/>
      <c r="G30" s="285"/>
      <c r="H30" s="285"/>
      <c r="I30" s="286"/>
      <c r="K30" s="13"/>
      <c r="L30" s="84"/>
    </row>
    <row r="31" spans="1:24" ht="15" customHeight="1" thickBot="1" x14ac:dyDescent="0.3">
      <c r="A31" s="295"/>
      <c r="B31" s="207" t="str">
        <f>REPT(L13,1)</f>
        <v>TJ Hradiště B</v>
      </c>
      <c r="C31" s="22">
        <v>0</v>
      </c>
      <c r="D31" s="281"/>
      <c r="E31" s="282"/>
      <c r="F31" s="282"/>
      <c r="G31" s="282"/>
      <c r="H31" s="282"/>
      <c r="I31" s="283"/>
      <c r="K31" s="13"/>
      <c r="L31" s="84"/>
    </row>
    <row r="32" spans="1:24" ht="15" customHeight="1" x14ac:dyDescent="0.25">
      <c r="A32" s="294">
        <v>0.68402777777777779</v>
      </c>
      <c r="B32" s="206" t="str">
        <f>REPT(L10,1)</f>
        <v>FC Písek</v>
      </c>
      <c r="C32" s="21">
        <v>10</v>
      </c>
      <c r="D32" s="284"/>
      <c r="E32" s="285"/>
      <c r="F32" s="285"/>
      <c r="G32" s="285"/>
      <c r="H32" s="285"/>
      <c r="I32" s="286"/>
      <c r="K32" s="13"/>
      <c r="L32" s="84"/>
    </row>
    <row r="33" spans="1:12" ht="15" customHeight="1" thickBot="1" x14ac:dyDescent="0.3">
      <c r="A33" s="295"/>
      <c r="B33" s="207" t="str">
        <f>REPT(L12,1)</f>
        <v>TJ Bechyně</v>
      </c>
      <c r="C33" s="22">
        <v>0</v>
      </c>
      <c r="D33" s="281"/>
      <c r="E33" s="282"/>
      <c r="F33" s="282"/>
      <c r="G33" s="282"/>
      <c r="H33" s="282"/>
      <c r="I33" s="283"/>
      <c r="K33" s="13"/>
      <c r="L33" s="84"/>
    </row>
    <row r="36" spans="1:12" hidden="1" x14ac:dyDescent="0.2">
      <c r="B36" t="s">
        <v>33</v>
      </c>
      <c r="C36" s="11" t="s">
        <v>21</v>
      </c>
      <c r="D36">
        <v>4</v>
      </c>
    </row>
    <row r="37" spans="1:12" hidden="1" x14ac:dyDescent="0.2">
      <c r="B37" t="s">
        <v>34</v>
      </c>
      <c r="C37" s="11" t="s">
        <v>21</v>
      </c>
      <c r="D37">
        <v>1</v>
      </c>
    </row>
    <row r="38" spans="1:12" hidden="1" x14ac:dyDescent="0.2">
      <c r="B38" t="s">
        <v>35</v>
      </c>
      <c r="C38" s="11" t="s">
        <v>21</v>
      </c>
      <c r="D38">
        <v>1</v>
      </c>
    </row>
    <row r="39" spans="1:12" hidden="1" x14ac:dyDescent="0.2">
      <c r="B39" t="s">
        <v>36</v>
      </c>
      <c r="C39" s="11" t="s">
        <v>21</v>
      </c>
      <c r="D39">
        <v>1</v>
      </c>
    </row>
    <row r="40" spans="1:12" hidden="1" x14ac:dyDescent="0.2">
      <c r="B40" t="s">
        <v>37</v>
      </c>
      <c r="C40" s="11" t="s">
        <v>18</v>
      </c>
      <c r="D40">
        <v>1</v>
      </c>
    </row>
    <row r="41" spans="1:12" hidden="1" x14ac:dyDescent="0.2">
      <c r="B41" t="s">
        <v>38</v>
      </c>
      <c r="C41" s="11" t="s">
        <v>18</v>
      </c>
      <c r="D41">
        <v>3</v>
      </c>
    </row>
    <row r="42" spans="1:12" hidden="1" x14ac:dyDescent="0.2">
      <c r="B42" t="s">
        <v>39</v>
      </c>
      <c r="C42" s="11" t="s">
        <v>18</v>
      </c>
      <c r="D42">
        <v>1</v>
      </c>
    </row>
    <row r="43" spans="1:12" hidden="1" x14ac:dyDescent="0.2">
      <c r="B43" t="s">
        <v>40</v>
      </c>
      <c r="C43" s="11" t="s">
        <v>18</v>
      </c>
      <c r="D43">
        <v>1</v>
      </c>
    </row>
    <row r="44" spans="1:12" hidden="1" x14ac:dyDescent="0.2">
      <c r="B44" t="s">
        <v>41</v>
      </c>
      <c r="C44" s="11" t="s">
        <v>47</v>
      </c>
      <c r="D44">
        <v>4</v>
      </c>
    </row>
    <row r="45" spans="1:12" hidden="1" x14ac:dyDescent="0.2">
      <c r="B45" t="s">
        <v>42</v>
      </c>
      <c r="C45" s="11" t="s">
        <v>47</v>
      </c>
      <c r="D45">
        <v>3</v>
      </c>
    </row>
    <row r="46" spans="1:12" hidden="1" x14ac:dyDescent="0.2">
      <c r="B46" t="s">
        <v>43</v>
      </c>
      <c r="C46" s="11" t="s">
        <v>47</v>
      </c>
      <c r="D46">
        <v>6</v>
      </c>
    </row>
    <row r="47" spans="1:12" hidden="1" x14ac:dyDescent="0.2">
      <c r="B47" t="s">
        <v>44</v>
      </c>
      <c r="C47" s="11" t="s">
        <v>47</v>
      </c>
      <c r="D47">
        <v>1</v>
      </c>
    </row>
    <row r="48" spans="1:12" hidden="1" x14ac:dyDescent="0.2">
      <c r="B48" t="s">
        <v>45</v>
      </c>
      <c r="C48" s="11" t="s">
        <v>47</v>
      </c>
      <c r="D48">
        <v>1</v>
      </c>
    </row>
    <row r="49" spans="2:4" hidden="1" x14ac:dyDescent="0.2">
      <c r="B49" t="s">
        <v>46</v>
      </c>
      <c r="C49" s="11" t="s">
        <v>47</v>
      </c>
      <c r="D49">
        <v>2</v>
      </c>
    </row>
    <row r="50" spans="2:4" hidden="1" x14ac:dyDescent="0.2">
      <c r="B50" t="s">
        <v>41</v>
      </c>
      <c r="C50" s="11" t="s">
        <v>47</v>
      </c>
      <c r="D50">
        <v>1</v>
      </c>
    </row>
    <row r="51" spans="2:4" hidden="1" x14ac:dyDescent="0.2">
      <c r="B51" t="s">
        <v>26</v>
      </c>
      <c r="C51" s="11" t="s">
        <v>22</v>
      </c>
      <c r="D51">
        <v>1</v>
      </c>
    </row>
    <row r="52" spans="2:4" hidden="1" x14ac:dyDescent="0.2">
      <c r="B52" t="s">
        <v>28</v>
      </c>
      <c r="C52" s="11" t="s">
        <v>22</v>
      </c>
      <c r="D52">
        <v>14</v>
      </c>
    </row>
    <row r="53" spans="2:4" hidden="1" x14ac:dyDescent="0.2">
      <c r="B53" t="s">
        <v>27</v>
      </c>
      <c r="C53" s="11" t="s">
        <v>23</v>
      </c>
      <c r="D53">
        <v>1</v>
      </c>
    </row>
    <row r="54" spans="2:4" hidden="1" x14ac:dyDescent="0.2">
      <c r="B54" t="s">
        <v>48</v>
      </c>
      <c r="C54" s="11" t="s">
        <v>23</v>
      </c>
      <c r="D54">
        <v>3</v>
      </c>
    </row>
    <row r="55" spans="2:4" hidden="1" x14ac:dyDescent="0.2">
      <c r="B55" t="s">
        <v>49</v>
      </c>
      <c r="C55" s="11" t="s">
        <v>23</v>
      </c>
      <c r="D55">
        <v>1</v>
      </c>
    </row>
    <row r="56" spans="2:4" hidden="1" x14ac:dyDescent="0.2">
      <c r="B56" t="s">
        <v>50</v>
      </c>
      <c r="C56" s="11" t="s">
        <v>23</v>
      </c>
      <c r="D56">
        <v>1</v>
      </c>
    </row>
    <row r="57" spans="2:4" hidden="1" x14ac:dyDescent="0.2">
      <c r="B57" t="s">
        <v>28</v>
      </c>
      <c r="C57" s="11" t="s">
        <v>52</v>
      </c>
      <c r="D57">
        <v>2</v>
      </c>
    </row>
    <row r="58" spans="2:4" hidden="1" x14ac:dyDescent="0.2">
      <c r="B58" t="s">
        <v>51</v>
      </c>
      <c r="C58" s="11" t="s">
        <v>52</v>
      </c>
      <c r="D58">
        <v>3</v>
      </c>
    </row>
    <row r="59" spans="2:4" hidden="1" x14ac:dyDescent="0.2">
      <c r="B59" t="s">
        <v>29</v>
      </c>
      <c r="C59" s="11" t="s">
        <v>52</v>
      </c>
      <c r="D59">
        <v>9</v>
      </c>
    </row>
    <row r="60" spans="2:4" hidden="1" x14ac:dyDescent="0.2">
      <c r="B60" t="s">
        <v>53</v>
      </c>
      <c r="C60" s="11" t="s">
        <v>24</v>
      </c>
      <c r="D60">
        <v>6</v>
      </c>
    </row>
    <row r="61" spans="2:4" hidden="1" x14ac:dyDescent="0.2">
      <c r="B61" t="s">
        <v>54</v>
      </c>
      <c r="C61" s="11" t="s">
        <v>24</v>
      </c>
      <c r="D61">
        <v>1</v>
      </c>
    </row>
    <row r="62" spans="2:4" hidden="1" x14ac:dyDescent="0.2">
      <c r="B62" t="s">
        <v>55</v>
      </c>
      <c r="C62" s="11" t="s">
        <v>24</v>
      </c>
      <c r="D62">
        <v>4</v>
      </c>
    </row>
    <row r="63" spans="2:4" hidden="1" x14ac:dyDescent="0.2">
      <c r="B63" t="s">
        <v>58</v>
      </c>
      <c r="C63" s="11" t="s">
        <v>24</v>
      </c>
      <c r="D63">
        <v>1</v>
      </c>
    </row>
    <row r="64" spans="2:4" hidden="1" x14ac:dyDescent="0.2">
      <c r="B64" t="s">
        <v>56</v>
      </c>
      <c r="C64" s="11" t="s">
        <v>24</v>
      </c>
      <c r="D64">
        <v>1</v>
      </c>
    </row>
    <row r="65" spans="2:4" hidden="1" x14ac:dyDescent="0.2">
      <c r="B65" t="s">
        <v>57</v>
      </c>
      <c r="C65" s="11" t="s">
        <v>24</v>
      </c>
      <c r="D65">
        <v>1</v>
      </c>
    </row>
    <row r="66" spans="2:4" hidden="1" x14ac:dyDescent="0.2">
      <c r="B66" t="s">
        <v>59</v>
      </c>
      <c r="C66" s="11" t="s">
        <v>25</v>
      </c>
      <c r="D66">
        <v>1</v>
      </c>
    </row>
    <row r="67" spans="2:4" hidden="1" x14ac:dyDescent="0.2">
      <c r="B67" t="s">
        <v>30</v>
      </c>
      <c r="C67" s="11" t="s">
        <v>25</v>
      </c>
      <c r="D67">
        <v>1</v>
      </c>
    </row>
    <row r="68" spans="2:4" hidden="1" x14ac:dyDescent="0.2">
      <c r="B68" t="s">
        <v>60</v>
      </c>
      <c r="C68" s="11" t="s">
        <v>69</v>
      </c>
      <c r="D68">
        <v>11</v>
      </c>
    </row>
    <row r="69" spans="2:4" hidden="1" x14ac:dyDescent="0.2">
      <c r="B69" t="s">
        <v>61</v>
      </c>
      <c r="C69" s="11" t="s">
        <v>69</v>
      </c>
      <c r="D69">
        <v>1</v>
      </c>
    </row>
    <row r="70" spans="2:4" hidden="1" x14ac:dyDescent="0.2">
      <c r="B70" t="s">
        <v>62</v>
      </c>
      <c r="C70" s="11" t="s">
        <v>69</v>
      </c>
      <c r="D70">
        <v>5</v>
      </c>
    </row>
    <row r="71" spans="2:4" hidden="1" x14ac:dyDescent="0.2">
      <c r="B71" t="s">
        <v>63</v>
      </c>
      <c r="C71" s="11" t="s">
        <v>69</v>
      </c>
      <c r="D71">
        <v>10</v>
      </c>
    </row>
    <row r="72" spans="2:4" hidden="1" x14ac:dyDescent="0.2">
      <c r="B72" t="s">
        <v>64</v>
      </c>
      <c r="C72" s="11" t="s">
        <v>69</v>
      </c>
      <c r="D72">
        <v>1</v>
      </c>
    </row>
    <row r="73" spans="2:4" hidden="1" x14ac:dyDescent="0.2">
      <c r="B73" t="s">
        <v>65</v>
      </c>
      <c r="C73" s="11" t="s">
        <v>69</v>
      </c>
      <c r="D73">
        <v>2</v>
      </c>
    </row>
    <row r="74" spans="2:4" hidden="1" x14ac:dyDescent="0.2">
      <c r="B74" t="s">
        <v>66</v>
      </c>
      <c r="C74" s="11" t="s">
        <v>69</v>
      </c>
      <c r="D74">
        <v>2</v>
      </c>
    </row>
    <row r="75" spans="2:4" hidden="1" x14ac:dyDescent="0.2">
      <c r="B75" t="s">
        <v>67</v>
      </c>
      <c r="C75" s="11" t="s">
        <v>69</v>
      </c>
      <c r="D75">
        <v>1</v>
      </c>
    </row>
    <row r="76" spans="2:4" hidden="1" x14ac:dyDescent="0.2">
      <c r="B76" t="s">
        <v>68</v>
      </c>
      <c r="C76" s="11" t="s">
        <v>69</v>
      </c>
      <c r="D76">
        <v>1</v>
      </c>
    </row>
    <row r="77" spans="2:4" hidden="1" x14ac:dyDescent="0.2">
      <c r="B77" t="s">
        <v>32</v>
      </c>
      <c r="D77">
        <v>1</v>
      </c>
    </row>
    <row r="78" spans="2:4" hidden="1" x14ac:dyDescent="0.2">
      <c r="B78" t="s">
        <v>70</v>
      </c>
      <c r="D78">
        <v>1</v>
      </c>
    </row>
    <row r="79" spans="2:4" hidden="1" x14ac:dyDescent="0.2">
      <c r="B79" t="s">
        <v>71</v>
      </c>
      <c r="D79">
        <v>1</v>
      </c>
    </row>
    <row r="80" spans="2:4" hidden="1" x14ac:dyDescent="0.2">
      <c r="B80" t="s">
        <v>72</v>
      </c>
      <c r="D80">
        <v>1</v>
      </c>
    </row>
    <row r="81" spans="2:9" hidden="1" x14ac:dyDescent="0.2">
      <c r="B81" t="s">
        <v>73</v>
      </c>
      <c r="D81">
        <v>2</v>
      </c>
    </row>
    <row r="82" spans="2:9" hidden="1" x14ac:dyDescent="0.2">
      <c r="B82" t="s">
        <v>74</v>
      </c>
      <c r="D82">
        <v>1</v>
      </c>
    </row>
    <row r="83" spans="2:9" hidden="1" x14ac:dyDescent="0.2">
      <c r="B83" t="s">
        <v>75</v>
      </c>
      <c r="D83">
        <v>2</v>
      </c>
    </row>
    <row r="85" spans="2:9" ht="15.75" x14ac:dyDescent="0.25">
      <c r="I85" s="4"/>
    </row>
  </sheetData>
  <mergeCells count="49">
    <mergeCell ref="A32:A33"/>
    <mergeCell ref="A14:A15"/>
    <mergeCell ref="A16:A17"/>
    <mergeCell ref="A18:A19"/>
    <mergeCell ref="A20:A21"/>
    <mergeCell ref="A22:A23"/>
    <mergeCell ref="A24:A25"/>
    <mergeCell ref="A10:A11"/>
    <mergeCell ref="A12:A13"/>
    <mergeCell ref="A26:A27"/>
    <mergeCell ref="A28:A29"/>
    <mergeCell ref="A30:A31"/>
    <mergeCell ref="D6:I6"/>
    <mergeCell ref="C3:E3"/>
    <mergeCell ref="A4:A5"/>
    <mergeCell ref="A6:A7"/>
    <mergeCell ref="A8:A9"/>
    <mergeCell ref="K3:L3"/>
    <mergeCell ref="G3:I3"/>
    <mergeCell ref="D31:I31"/>
    <mergeCell ref="D30:I30"/>
    <mergeCell ref="D17:I17"/>
    <mergeCell ref="D16:I16"/>
    <mergeCell ref="D27:I27"/>
    <mergeCell ref="D26:I26"/>
    <mergeCell ref="D19:I19"/>
    <mergeCell ref="D18:I18"/>
    <mergeCell ref="D15:I15"/>
    <mergeCell ref="D14:I14"/>
    <mergeCell ref="D21:I21"/>
    <mergeCell ref="D20:I20"/>
    <mergeCell ref="D8:I8"/>
    <mergeCell ref="D11:I11"/>
    <mergeCell ref="C1:G1"/>
    <mergeCell ref="D33:I33"/>
    <mergeCell ref="D32:I32"/>
    <mergeCell ref="D23:I23"/>
    <mergeCell ref="D22:I22"/>
    <mergeCell ref="D29:I29"/>
    <mergeCell ref="D28:I28"/>
    <mergeCell ref="D25:I25"/>
    <mergeCell ref="D24:I24"/>
    <mergeCell ref="D10:I10"/>
    <mergeCell ref="D13:I13"/>
    <mergeCell ref="D12:I12"/>
    <mergeCell ref="D7:I7"/>
    <mergeCell ref="D5:I5"/>
    <mergeCell ref="D4:I4"/>
    <mergeCell ref="D9:I9"/>
  </mergeCells>
  <phoneticPr fontId="6" type="noConversion"/>
  <pageMargins left="0.17" right="0.19" top="0.17" bottom="0.18" header="0.18" footer="0.18"/>
  <pageSetup paperSize="9" scale="110" orientation="landscape"/>
  <headerFooter alignWithMargins="0"/>
  <ignoredErrors>
    <ignoredError sqref="B26:B30" formula="1"/>
  </ignoredErrors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L20" sqref="L20"/>
    </sheetView>
    <sheetView zoomScale="85" workbookViewId="1">
      <selection activeCell="N1" sqref="N1"/>
    </sheetView>
  </sheetViews>
  <sheetFormatPr defaultColWidth="8.7109375" defaultRowHeight="12.75" x14ac:dyDescent="0.2"/>
  <cols>
    <col min="1" max="1" width="7.85546875" style="12" customWidth="1"/>
    <col min="2" max="2" width="20.85546875" customWidth="1"/>
    <col min="3" max="3" width="9.7109375" style="11" customWidth="1"/>
    <col min="4" max="4" width="6.5703125" customWidth="1"/>
    <col min="5" max="5" width="6.7109375" customWidth="1"/>
    <col min="6" max="6" width="9.7109375" customWidth="1"/>
    <col min="7" max="7" width="5.7109375" customWidth="1"/>
    <col min="8" max="8" width="3.42578125" customWidth="1"/>
    <col min="9" max="9" width="30.28515625" customWidth="1"/>
    <col min="12" max="12" width="20.85546875" customWidth="1"/>
    <col min="13" max="13" width="6.7109375" customWidth="1"/>
    <col min="14" max="14" width="5.85546875" customWidth="1"/>
    <col min="15" max="15" width="5.7109375" customWidth="1"/>
    <col min="16" max="16" width="5.140625" customWidth="1"/>
    <col min="17" max="17" width="6.42578125" customWidth="1"/>
    <col min="18" max="18" width="3.85546875" customWidth="1"/>
    <col min="19" max="19" width="5" customWidth="1"/>
  </cols>
  <sheetData>
    <row r="1" spans="1:27" s="3" customFormat="1" ht="21" customHeight="1" x14ac:dyDescent="0.3">
      <c r="A1" s="45" t="s">
        <v>6</v>
      </c>
      <c r="B1" s="2" t="s">
        <v>81</v>
      </c>
      <c r="C1" s="296" t="str">
        <f>REPT('1.kolo'!L21,1)</f>
        <v>MLADŠÍ PŘÍPRAVKA (roč. 2010 a mladší)</v>
      </c>
      <c r="D1" s="296"/>
      <c r="E1" s="296"/>
      <c r="F1" s="296"/>
      <c r="G1" s="5"/>
      <c r="H1" s="5"/>
      <c r="I1" s="47" t="str">
        <f>REPT('1.kolo'!L17,1)</f>
        <v>Sobota 15.12.2018</v>
      </c>
    </row>
    <row r="2" spans="1:27" s="3" customFormat="1" ht="9.75" customHeight="1" x14ac:dyDescent="0.25">
      <c r="A2" s="1"/>
      <c r="B2" s="4"/>
      <c r="C2" s="6"/>
      <c r="F2" s="4"/>
      <c r="G2" s="5"/>
      <c r="K2"/>
      <c r="L2"/>
      <c r="M2"/>
      <c r="N2"/>
      <c r="O2"/>
      <c r="P2"/>
      <c r="Q2"/>
      <c r="R2"/>
      <c r="S2"/>
      <c r="T2" s="11"/>
    </row>
    <row r="3" spans="1:27" s="267" customFormat="1" ht="18" customHeight="1" thickBot="1" x14ac:dyDescent="0.35">
      <c r="A3" s="264" t="s">
        <v>10</v>
      </c>
      <c r="B3" s="265"/>
      <c r="C3" s="293" t="str">
        <f>REPT('1.kolo'!L15,1)</f>
        <v>Ročník 2018-2019</v>
      </c>
      <c r="D3" s="293"/>
      <c r="E3" s="293"/>
      <c r="F3" s="266" t="s">
        <v>9</v>
      </c>
      <c r="G3" s="303" t="str">
        <f>REPT('1.kolo'!O17,1)</f>
        <v>od 8:00 FK Vodňany, od 12:00 FC Písek</v>
      </c>
      <c r="H3" s="303"/>
      <c r="I3" s="303"/>
      <c r="K3"/>
      <c r="L3" s="304" t="s">
        <v>107</v>
      </c>
      <c r="M3" s="304"/>
      <c r="N3" s="304"/>
      <c r="O3" s="304"/>
      <c r="P3" s="304"/>
      <c r="Q3" s="304"/>
      <c r="R3" s="304"/>
      <c r="S3" s="304"/>
      <c r="T3" s="11"/>
      <c r="U3" s="268"/>
      <c r="V3" s="268"/>
      <c r="W3" s="268"/>
      <c r="X3" s="268"/>
      <c r="Y3" s="268"/>
      <c r="Z3" s="268"/>
      <c r="AA3" s="268"/>
    </row>
    <row r="4" spans="1:27" ht="15" customHeight="1" thickBot="1" x14ac:dyDescent="0.3">
      <c r="A4" s="294">
        <v>0.34375</v>
      </c>
      <c r="B4" s="206" t="str">
        <f>REPT('1.kolo'!L12,1)</f>
        <v>TJ Bechyně</v>
      </c>
      <c r="C4" s="21">
        <v>4</v>
      </c>
      <c r="D4" s="297"/>
      <c r="E4" s="298"/>
      <c r="F4" s="298"/>
      <c r="G4" s="298"/>
      <c r="H4" s="298"/>
      <c r="I4" s="299"/>
      <c r="T4" s="11"/>
    </row>
    <row r="5" spans="1:27" ht="15" customHeight="1" thickBot="1" x14ac:dyDescent="0.3">
      <c r="A5" s="295"/>
      <c r="B5" s="207" t="str">
        <f>REPT('1.kolo'!L4,1)</f>
        <v>FK OLYMPIE Týn</v>
      </c>
      <c r="C5" s="22">
        <v>4</v>
      </c>
      <c r="D5" s="300"/>
      <c r="E5" s="301"/>
      <c r="F5" s="301"/>
      <c r="G5" s="301"/>
      <c r="H5" s="301"/>
      <c r="I5" s="302"/>
      <c r="K5" s="68"/>
      <c r="L5" s="269" t="s">
        <v>31</v>
      </c>
      <c r="M5" s="270" t="s">
        <v>3</v>
      </c>
      <c r="N5" s="271" t="s">
        <v>0</v>
      </c>
      <c r="O5" s="271" t="s">
        <v>1</v>
      </c>
      <c r="P5" s="271" t="s">
        <v>2</v>
      </c>
      <c r="Q5" s="272" t="s">
        <v>14</v>
      </c>
      <c r="R5" s="272"/>
      <c r="S5" s="271"/>
      <c r="T5" s="273" t="s">
        <v>4</v>
      </c>
    </row>
    <row r="6" spans="1:27" ht="15" customHeight="1" x14ac:dyDescent="0.25">
      <c r="A6" s="294">
        <v>0.36805555555555558</v>
      </c>
      <c r="B6" s="206" t="str">
        <f>REPT('1.kolo'!L7,1)</f>
        <v>TJ SOKOL Bavorov</v>
      </c>
      <c r="C6" s="21">
        <v>2</v>
      </c>
      <c r="D6" s="297"/>
      <c r="E6" s="298"/>
      <c r="F6" s="298"/>
      <c r="G6" s="298"/>
      <c r="H6" s="298"/>
      <c r="I6" s="299"/>
      <c r="K6" s="38">
        <v>1</v>
      </c>
      <c r="L6" s="246" t="s">
        <v>94</v>
      </c>
      <c r="M6" s="58">
        <v>6</v>
      </c>
      <c r="N6" s="56">
        <v>5</v>
      </c>
      <c r="O6" s="17">
        <v>0</v>
      </c>
      <c r="P6" s="17">
        <v>1</v>
      </c>
      <c r="Q6" s="274">
        <v>64</v>
      </c>
      <c r="R6" s="275" t="s">
        <v>13</v>
      </c>
      <c r="S6" s="276">
        <v>9</v>
      </c>
      <c r="T6" s="53">
        <v>15</v>
      </c>
    </row>
    <row r="7" spans="1:27" ht="15" customHeight="1" thickBot="1" x14ac:dyDescent="0.3">
      <c r="A7" s="295"/>
      <c r="B7" s="207" t="str">
        <f>REPT('1.kolo'!L11,1)</f>
        <v>TJ Hradiště A</v>
      </c>
      <c r="C7" s="22">
        <v>2</v>
      </c>
      <c r="D7" s="300"/>
      <c r="E7" s="301"/>
      <c r="F7" s="301"/>
      <c r="G7" s="301"/>
      <c r="H7" s="301"/>
      <c r="I7" s="302"/>
      <c r="K7" s="34">
        <v>2</v>
      </c>
      <c r="L7" s="245" t="s">
        <v>89</v>
      </c>
      <c r="M7" s="58">
        <v>6</v>
      </c>
      <c r="N7" s="56">
        <v>4</v>
      </c>
      <c r="O7" s="17">
        <v>2</v>
      </c>
      <c r="P7" s="17">
        <v>0</v>
      </c>
      <c r="Q7" s="274">
        <v>32</v>
      </c>
      <c r="R7" s="275" t="s">
        <v>13</v>
      </c>
      <c r="S7" s="276">
        <v>8</v>
      </c>
      <c r="T7" s="53">
        <v>14</v>
      </c>
    </row>
    <row r="8" spans="1:27" ht="15" customHeight="1" x14ac:dyDescent="0.25">
      <c r="A8" s="294">
        <v>0.3923611111111111</v>
      </c>
      <c r="B8" s="206" t="str">
        <f>REPT('1.kolo'!L13,1)</f>
        <v>TJ Hradiště B</v>
      </c>
      <c r="C8" s="21">
        <v>0</v>
      </c>
      <c r="D8" s="297"/>
      <c r="E8" s="298"/>
      <c r="F8" s="298"/>
      <c r="G8" s="298"/>
      <c r="H8" s="298"/>
      <c r="I8" s="299"/>
      <c r="K8" s="34">
        <v>3</v>
      </c>
      <c r="L8" s="277" t="s">
        <v>82</v>
      </c>
      <c r="M8" s="58">
        <v>6</v>
      </c>
      <c r="N8" s="17">
        <v>4</v>
      </c>
      <c r="O8" s="17">
        <v>1</v>
      </c>
      <c r="P8" s="17">
        <v>1</v>
      </c>
      <c r="Q8" s="278">
        <v>26</v>
      </c>
      <c r="R8" s="275" t="s">
        <v>13</v>
      </c>
      <c r="S8" s="279">
        <v>19</v>
      </c>
      <c r="T8" s="53">
        <v>13</v>
      </c>
    </row>
    <row r="9" spans="1:27" ht="15" customHeight="1" thickBot="1" x14ac:dyDescent="0.3">
      <c r="A9" s="295"/>
      <c r="B9" s="207" t="str">
        <f>REPT('1.kolo'!L4,1)</f>
        <v>FK OLYMPIE Týn</v>
      </c>
      <c r="C9" s="22">
        <v>6</v>
      </c>
      <c r="D9" s="300"/>
      <c r="E9" s="301"/>
      <c r="F9" s="301"/>
      <c r="G9" s="301"/>
      <c r="H9" s="301"/>
      <c r="I9" s="302"/>
      <c r="K9" s="34">
        <v>4</v>
      </c>
      <c r="L9" s="277" t="s">
        <v>92</v>
      </c>
      <c r="M9" s="58">
        <v>6</v>
      </c>
      <c r="N9" s="17">
        <v>4</v>
      </c>
      <c r="O9" s="17">
        <v>0</v>
      </c>
      <c r="P9" s="17">
        <v>2</v>
      </c>
      <c r="Q9" s="278">
        <v>21</v>
      </c>
      <c r="R9" s="275" t="s">
        <v>13</v>
      </c>
      <c r="S9" s="279">
        <v>12</v>
      </c>
      <c r="T9" s="53">
        <v>12</v>
      </c>
    </row>
    <row r="10" spans="1:27" ht="15" customHeight="1" x14ac:dyDescent="0.25">
      <c r="A10" s="294">
        <v>0.41666666666666669</v>
      </c>
      <c r="B10" s="206" t="str">
        <f>REPT('1.kolo'!L7,1)</f>
        <v>TJ SOKOL Bavorov</v>
      </c>
      <c r="C10" s="21">
        <v>2</v>
      </c>
      <c r="D10" s="297"/>
      <c r="E10" s="298"/>
      <c r="F10" s="298"/>
      <c r="G10" s="298"/>
      <c r="H10" s="298"/>
      <c r="I10" s="299"/>
      <c r="K10" s="34">
        <v>5</v>
      </c>
      <c r="L10" s="277" t="s">
        <v>85</v>
      </c>
      <c r="M10" s="58">
        <v>6</v>
      </c>
      <c r="N10" s="18">
        <v>3</v>
      </c>
      <c r="O10" s="18">
        <v>2</v>
      </c>
      <c r="P10" s="18">
        <v>1</v>
      </c>
      <c r="Q10" s="278">
        <v>16</v>
      </c>
      <c r="R10" s="275" t="s">
        <v>13</v>
      </c>
      <c r="S10" s="279">
        <v>17</v>
      </c>
      <c r="T10" s="53">
        <v>11</v>
      </c>
    </row>
    <row r="11" spans="1:27" ht="15" customHeight="1" thickBot="1" x14ac:dyDescent="0.3">
      <c r="A11" s="295"/>
      <c r="B11" s="207" t="str">
        <f>REPT('1.kolo'!L12,1)</f>
        <v>TJ Bechyně</v>
      </c>
      <c r="C11" s="22">
        <v>3</v>
      </c>
      <c r="D11" s="300"/>
      <c r="E11" s="301"/>
      <c r="F11" s="301"/>
      <c r="G11" s="301"/>
      <c r="H11" s="301"/>
      <c r="I11" s="302"/>
      <c r="K11" s="35">
        <v>6</v>
      </c>
      <c r="L11" s="277" t="s">
        <v>84</v>
      </c>
      <c r="M11" s="58">
        <v>6</v>
      </c>
      <c r="N11" s="18">
        <v>3</v>
      </c>
      <c r="O11" s="18">
        <v>0</v>
      </c>
      <c r="P11" s="18">
        <v>3</v>
      </c>
      <c r="Q11" s="274">
        <v>16</v>
      </c>
      <c r="R11" s="275" t="s">
        <v>13</v>
      </c>
      <c r="S11" s="276">
        <v>26</v>
      </c>
      <c r="T11" s="53">
        <v>9</v>
      </c>
    </row>
    <row r="12" spans="1:27" ht="15" customHeight="1" x14ac:dyDescent="0.25">
      <c r="A12" s="294">
        <v>0.44097222222222227</v>
      </c>
      <c r="B12" s="206" t="str">
        <f>REPT('1.kolo'!L11,1)</f>
        <v>TJ Hradiště A</v>
      </c>
      <c r="C12" s="21">
        <v>7</v>
      </c>
      <c r="D12" s="297"/>
      <c r="E12" s="298"/>
      <c r="F12" s="298"/>
      <c r="G12" s="298"/>
      <c r="H12" s="298"/>
      <c r="I12" s="299"/>
      <c r="K12" s="35">
        <v>7</v>
      </c>
      <c r="L12" s="277" t="s">
        <v>106</v>
      </c>
      <c r="M12" s="58">
        <v>6</v>
      </c>
      <c r="N12" s="18">
        <v>2</v>
      </c>
      <c r="O12" s="18">
        <v>2</v>
      </c>
      <c r="P12" s="18">
        <v>2</v>
      </c>
      <c r="Q12" s="274">
        <v>16</v>
      </c>
      <c r="R12" s="275" t="s">
        <v>13</v>
      </c>
      <c r="S12" s="276">
        <v>12</v>
      </c>
      <c r="T12" s="53">
        <v>8</v>
      </c>
    </row>
    <row r="13" spans="1:27" ht="15" customHeight="1" thickBot="1" x14ac:dyDescent="0.3">
      <c r="A13" s="295"/>
      <c r="B13" s="207" t="str">
        <f>REPT('1.kolo'!L4,1)</f>
        <v>FK OLYMPIE Týn</v>
      </c>
      <c r="C13" s="22">
        <v>2</v>
      </c>
      <c r="D13" s="300"/>
      <c r="E13" s="301"/>
      <c r="F13" s="301"/>
      <c r="G13" s="301"/>
      <c r="H13" s="301"/>
      <c r="I13" s="302"/>
      <c r="K13" s="35">
        <v>8</v>
      </c>
      <c r="L13" s="277" t="s">
        <v>83</v>
      </c>
      <c r="M13" s="58">
        <v>6</v>
      </c>
      <c r="N13" s="18">
        <v>1</v>
      </c>
      <c r="O13" s="18">
        <v>1</v>
      </c>
      <c r="P13" s="18">
        <v>4</v>
      </c>
      <c r="Q13" s="274">
        <v>17</v>
      </c>
      <c r="R13" s="275" t="s">
        <v>13</v>
      </c>
      <c r="S13" s="276">
        <v>24</v>
      </c>
      <c r="T13" s="53">
        <v>4</v>
      </c>
    </row>
    <row r="14" spans="1:27" ht="15" customHeight="1" x14ac:dyDescent="0.25">
      <c r="A14" s="294">
        <v>0.46527777777777773</v>
      </c>
      <c r="B14" s="206" t="str">
        <f>REPT('1.kolo'!L7,1)</f>
        <v>TJ SOKOL Bavorov</v>
      </c>
      <c r="C14" s="21">
        <v>5</v>
      </c>
      <c r="D14" s="297"/>
      <c r="E14" s="298"/>
      <c r="F14" s="298"/>
      <c r="G14" s="298"/>
      <c r="H14" s="298"/>
      <c r="I14" s="299"/>
      <c r="K14" s="35">
        <v>9</v>
      </c>
      <c r="L14" s="277" t="s">
        <v>93</v>
      </c>
      <c r="M14" s="58">
        <v>6</v>
      </c>
      <c r="N14" s="17">
        <v>0</v>
      </c>
      <c r="O14" s="17">
        <v>0</v>
      </c>
      <c r="P14" s="17">
        <v>6</v>
      </c>
      <c r="Q14" s="274">
        <v>9</v>
      </c>
      <c r="R14" s="275" t="s">
        <v>13</v>
      </c>
      <c r="S14" s="276">
        <v>40</v>
      </c>
      <c r="T14" s="53">
        <v>0</v>
      </c>
    </row>
    <row r="15" spans="1:27" ht="15" customHeight="1" thickBot="1" x14ac:dyDescent="0.3">
      <c r="A15" s="295"/>
      <c r="B15" s="207" t="str">
        <f>REPT('1.kolo'!L13,1)</f>
        <v>TJ Hradiště B</v>
      </c>
      <c r="C15" s="22">
        <v>0</v>
      </c>
      <c r="D15" s="300"/>
      <c r="E15" s="301"/>
      <c r="F15" s="301"/>
      <c r="G15" s="301"/>
      <c r="H15" s="301"/>
      <c r="I15" s="302"/>
      <c r="K15" s="36">
        <v>10</v>
      </c>
      <c r="L15" s="277" t="s">
        <v>90</v>
      </c>
      <c r="M15" s="58">
        <v>6</v>
      </c>
      <c r="N15" s="17">
        <v>0</v>
      </c>
      <c r="O15" s="17">
        <v>0</v>
      </c>
      <c r="P15" s="17">
        <v>6</v>
      </c>
      <c r="Q15" s="274">
        <v>1</v>
      </c>
      <c r="R15" s="275" t="s">
        <v>13</v>
      </c>
      <c r="S15" s="276">
        <v>51</v>
      </c>
      <c r="T15" s="53">
        <v>0</v>
      </c>
    </row>
    <row r="16" spans="1:27" ht="15" customHeight="1" x14ac:dyDescent="0.25">
      <c r="A16" s="294">
        <v>0.48958333333333331</v>
      </c>
      <c r="B16" s="206" t="str">
        <f>REPT('1.kolo'!L11,1)</f>
        <v>TJ Hradiště A</v>
      </c>
      <c r="C16" s="21">
        <v>1</v>
      </c>
      <c r="D16" s="297"/>
      <c r="E16" s="298"/>
      <c r="F16" s="298"/>
      <c r="G16" s="298"/>
      <c r="H16" s="298"/>
      <c r="I16" s="299"/>
    </row>
    <row r="17" spans="1:17" ht="15" customHeight="1" thickBot="1" x14ac:dyDescent="0.3">
      <c r="A17" s="295"/>
      <c r="B17" s="207" t="str">
        <f>REPT('1.kolo'!L12,1)</f>
        <v>TJ Bechyně</v>
      </c>
      <c r="C17" s="22">
        <v>1</v>
      </c>
      <c r="D17" s="300"/>
      <c r="E17" s="301"/>
      <c r="F17" s="301"/>
      <c r="G17" s="301"/>
      <c r="H17" s="301"/>
      <c r="I17" s="302"/>
    </row>
    <row r="18" spans="1:17" ht="15" customHeight="1" x14ac:dyDescent="0.25">
      <c r="A18" s="294">
        <v>0.51388888888888895</v>
      </c>
      <c r="B18" s="206" t="str">
        <f>REPT('1.kolo'!L9,1)</f>
        <v>TJ SLAVOJ Temelín</v>
      </c>
      <c r="C18" s="21">
        <v>5</v>
      </c>
      <c r="D18" s="297"/>
      <c r="E18" s="298"/>
      <c r="F18" s="298"/>
      <c r="G18" s="298"/>
      <c r="H18" s="298"/>
      <c r="I18" s="299"/>
    </row>
    <row r="19" spans="1:17" ht="15" customHeight="1" thickBot="1" x14ac:dyDescent="0.3">
      <c r="A19" s="295"/>
      <c r="B19" s="207" t="str">
        <f>REPT('1.kolo'!L13,1)</f>
        <v>TJ Hradiště B</v>
      </c>
      <c r="C19" s="22">
        <v>0</v>
      </c>
      <c r="D19" s="300"/>
      <c r="E19" s="301"/>
      <c r="F19" s="301"/>
      <c r="G19" s="301"/>
      <c r="H19" s="301"/>
      <c r="I19" s="302"/>
    </row>
    <row r="20" spans="1:17" ht="15" customHeight="1" x14ac:dyDescent="0.25">
      <c r="A20" s="294">
        <v>0.53819444444444442</v>
      </c>
      <c r="B20" s="206" t="str">
        <f>REPT('1.kolo'!L10,1)</f>
        <v>FC Písek</v>
      </c>
      <c r="C20" s="21">
        <v>8</v>
      </c>
      <c r="D20" s="297"/>
      <c r="E20" s="298"/>
      <c r="F20" s="298"/>
      <c r="G20" s="298"/>
      <c r="H20" s="298"/>
      <c r="I20" s="299"/>
    </row>
    <row r="21" spans="1:17" ht="15" customHeight="1" thickBot="1" x14ac:dyDescent="0.3">
      <c r="A21" s="295"/>
      <c r="B21" s="207" t="str">
        <f>REPT('1.kolo'!L5,1)</f>
        <v>FK Protivín</v>
      </c>
      <c r="C21" s="22">
        <v>4</v>
      </c>
      <c r="D21" s="300"/>
      <c r="E21" s="301"/>
      <c r="F21" s="301"/>
      <c r="G21" s="301"/>
      <c r="H21" s="301"/>
      <c r="I21" s="302"/>
      <c r="J21" s="232"/>
      <c r="Q21" s="46"/>
    </row>
    <row r="22" spans="1:17" ht="15" customHeight="1" x14ac:dyDescent="0.25">
      <c r="A22" s="294">
        <v>0.5625</v>
      </c>
      <c r="B22" s="206" t="str">
        <f>REPT('1.kolo'!L6,1)</f>
        <v>FK Meteor Tábor</v>
      </c>
      <c r="C22" s="21">
        <v>7</v>
      </c>
      <c r="D22" s="297"/>
      <c r="E22" s="298"/>
      <c r="F22" s="298"/>
      <c r="G22" s="298"/>
      <c r="H22" s="298"/>
      <c r="I22" s="299"/>
    </row>
    <row r="23" spans="1:17" ht="15" customHeight="1" thickBot="1" x14ac:dyDescent="0.3">
      <c r="A23" s="295"/>
      <c r="B23" s="207" t="str">
        <f>REPT('1.kolo'!L8,1)</f>
        <v>TJ TATRAN Lomnice</v>
      </c>
      <c r="C23" s="22">
        <v>2</v>
      </c>
      <c r="D23" s="300"/>
      <c r="E23" s="301"/>
      <c r="F23" s="301"/>
      <c r="G23" s="301"/>
      <c r="H23" s="301"/>
      <c r="I23" s="302"/>
    </row>
    <row r="24" spans="1:17" ht="15" customHeight="1" x14ac:dyDescent="0.25">
      <c r="A24" s="294">
        <v>0.58680555555555558</v>
      </c>
      <c r="B24" s="206" t="str">
        <f>REPT('1.kolo'!L9,1)</f>
        <v>TJ SLAVOJ Temelín</v>
      </c>
      <c r="C24" s="21">
        <v>5</v>
      </c>
      <c r="D24" s="297"/>
      <c r="E24" s="298"/>
      <c r="F24" s="298"/>
      <c r="G24" s="298"/>
      <c r="H24" s="298"/>
      <c r="I24" s="299"/>
    </row>
    <row r="25" spans="1:17" ht="15" customHeight="1" thickBot="1" x14ac:dyDescent="0.3">
      <c r="A25" s="295"/>
      <c r="B25" s="236" t="str">
        <f>REPT('1.kolo'!L5,1)</f>
        <v>FK Protivín</v>
      </c>
      <c r="C25" s="22">
        <v>1</v>
      </c>
      <c r="D25" s="300"/>
      <c r="E25" s="301"/>
      <c r="F25" s="301"/>
      <c r="G25" s="301"/>
      <c r="H25" s="301"/>
      <c r="I25" s="302"/>
    </row>
    <row r="26" spans="1:17" ht="15" customHeight="1" x14ac:dyDescent="0.25">
      <c r="A26" s="294">
        <v>0.61111111111111105</v>
      </c>
      <c r="B26" s="206" t="str">
        <f>REPT('1.kolo'!L8,1)</f>
        <v>TJ TATRAN Lomnice</v>
      </c>
      <c r="C26" s="21">
        <v>0</v>
      </c>
      <c r="D26" s="297"/>
      <c r="E26" s="298"/>
      <c r="F26" s="298"/>
      <c r="G26" s="298"/>
      <c r="H26" s="298"/>
      <c r="I26" s="299"/>
    </row>
    <row r="27" spans="1:17" ht="15" customHeight="1" thickBot="1" x14ac:dyDescent="0.3">
      <c r="A27" s="295"/>
      <c r="B27" s="207" t="str">
        <f>REPT('1.kolo'!L10,1)</f>
        <v>FC Písek</v>
      </c>
      <c r="C27" s="22">
        <v>15</v>
      </c>
      <c r="D27" s="300"/>
      <c r="E27" s="301"/>
      <c r="F27" s="301"/>
      <c r="G27" s="301"/>
      <c r="H27" s="301"/>
      <c r="I27" s="302"/>
    </row>
    <row r="28" spans="1:17" ht="15" customHeight="1" x14ac:dyDescent="0.25">
      <c r="A28" s="294">
        <v>0.63541666666666663</v>
      </c>
      <c r="B28" s="206" t="str">
        <f>REPT('1.kolo'!L6,1)</f>
        <v>FK Meteor Tábor</v>
      </c>
      <c r="C28" s="21">
        <v>6</v>
      </c>
      <c r="D28" s="297"/>
      <c r="E28" s="298"/>
      <c r="F28" s="298"/>
      <c r="G28" s="298"/>
      <c r="H28" s="298"/>
      <c r="I28" s="299"/>
    </row>
    <row r="29" spans="1:17" ht="15" customHeight="1" thickBot="1" x14ac:dyDescent="0.3">
      <c r="A29" s="295"/>
      <c r="B29" s="207" t="str">
        <f>REPT('1.kolo'!L9,1)</f>
        <v>TJ SLAVOJ Temelín</v>
      </c>
      <c r="C29" s="22">
        <v>3</v>
      </c>
      <c r="D29" s="300"/>
      <c r="E29" s="301"/>
      <c r="F29" s="301"/>
      <c r="G29" s="301"/>
      <c r="H29" s="301"/>
      <c r="I29" s="302"/>
    </row>
    <row r="30" spans="1:17" ht="15" customHeight="1" x14ac:dyDescent="0.25">
      <c r="A30" s="294">
        <v>0.65972222222222221</v>
      </c>
      <c r="B30" s="206" t="str">
        <f>REPT('1.kolo'!L8,1)</f>
        <v>TJ TATRAN Lomnice</v>
      </c>
      <c r="C30" s="21">
        <v>2</v>
      </c>
      <c r="D30" s="297"/>
      <c r="E30" s="298"/>
      <c r="F30" s="298"/>
      <c r="G30" s="298"/>
      <c r="H30" s="298"/>
      <c r="I30" s="299"/>
    </row>
    <row r="31" spans="1:17" ht="15" customHeight="1" thickBot="1" x14ac:dyDescent="0.3">
      <c r="A31" s="295"/>
      <c r="B31" s="236" t="str">
        <f>REPT('1.kolo'!L5,1)</f>
        <v>FK Protivín</v>
      </c>
      <c r="C31" s="22">
        <v>6</v>
      </c>
      <c r="D31" s="300"/>
      <c r="E31" s="301"/>
      <c r="F31" s="301"/>
      <c r="G31" s="301"/>
      <c r="H31" s="301"/>
      <c r="I31" s="302"/>
    </row>
    <row r="32" spans="1:17" ht="15" customHeight="1" x14ac:dyDescent="0.25">
      <c r="A32" s="294">
        <v>0.68402777777777779</v>
      </c>
      <c r="B32" s="206" t="str">
        <f>REPT('1.kolo'!L6,1)</f>
        <v>FK Meteor Tábor</v>
      </c>
      <c r="C32" s="21">
        <v>0</v>
      </c>
      <c r="D32" s="297"/>
      <c r="E32" s="298"/>
      <c r="F32" s="298"/>
      <c r="G32" s="298"/>
      <c r="H32" s="298"/>
      <c r="I32" s="299"/>
    </row>
    <row r="33" spans="1:9" ht="15" customHeight="1" thickBot="1" x14ac:dyDescent="0.3">
      <c r="A33" s="295"/>
      <c r="B33" s="207" t="str">
        <f>REPT('1.kolo'!L10,1)</f>
        <v>FC Písek</v>
      </c>
      <c r="C33" s="22">
        <v>2</v>
      </c>
      <c r="D33" s="300"/>
      <c r="E33" s="301"/>
      <c r="F33" s="301"/>
      <c r="G33" s="301"/>
      <c r="H33" s="301"/>
      <c r="I33" s="302"/>
    </row>
    <row r="35" spans="1:9" x14ac:dyDescent="0.2">
      <c r="C35" s="54"/>
    </row>
  </sheetData>
  <mergeCells count="49">
    <mergeCell ref="L3:S3"/>
    <mergeCell ref="A14:A15"/>
    <mergeCell ref="A4:A5"/>
    <mergeCell ref="A6:A7"/>
    <mergeCell ref="A8:A9"/>
    <mergeCell ref="A10:A11"/>
    <mergeCell ref="A12:A13"/>
    <mergeCell ref="C3:E3"/>
    <mergeCell ref="A28:A29"/>
    <mergeCell ref="A30:A31"/>
    <mergeCell ref="A32:A33"/>
    <mergeCell ref="A16:A17"/>
    <mergeCell ref="A18:A19"/>
    <mergeCell ref="A20:A21"/>
    <mergeCell ref="A22:A23"/>
    <mergeCell ref="A24:A25"/>
    <mergeCell ref="A26:A27"/>
    <mergeCell ref="D24:I24"/>
    <mergeCell ref="D25:I25"/>
    <mergeCell ref="D26:I26"/>
    <mergeCell ref="D27:I27"/>
    <mergeCell ref="D20:I20"/>
    <mergeCell ref="D21:I21"/>
    <mergeCell ref="D22:I22"/>
    <mergeCell ref="D23:I23"/>
    <mergeCell ref="D32:I32"/>
    <mergeCell ref="D33:I33"/>
    <mergeCell ref="D28:I28"/>
    <mergeCell ref="D29:I29"/>
    <mergeCell ref="D30:I30"/>
    <mergeCell ref="D31:I31"/>
    <mergeCell ref="D18:I18"/>
    <mergeCell ref="D19:I19"/>
    <mergeCell ref="D16:I16"/>
    <mergeCell ref="D17:I17"/>
    <mergeCell ref="D12:I12"/>
    <mergeCell ref="D13:I13"/>
    <mergeCell ref="D14:I14"/>
    <mergeCell ref="D15:I15"/>
    <mergeCell ref="C1:F1"/>
    <mergeCell ref="D10:I10"/>
    <mergeCell ref="D11:I11"/>
    <mergeCell ref="D4:I4"/>
    <mergeCell ref="D5:I5"/>
    <mergeCell ref="D6:I6"/>
    <mergeCell ref="D7:I7"/>
    <mergeCell ref="D8:I8"/>
    <mergeCell ref="D9:I9"/>
    <mergeCell ref="G3:I3"/>
  </mergeCells>
  <phoneticPr fontId="6" type="noConversion"/>
  <pageMargins left="0.17" right="0.38" top="0.17" bottom="0.16" header="0.17" footer="0.16"/>
  <pageSetup paperSize="9" scale="110" orientation="landscape"/>
  <headerFooter alignWithMargins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activeCell="L22" sqref="L22"/>
    </sheetView>
    <sheetView zoomScale="85" workbookViewId="1">
      <selection activeCell="D9" sqref="D9:I9"/>
    </sheetView>
  </sheetViews>
  <sheetFormatPr defaultColWidth="8.7109375" defaultRowHeight="12.75" x14ac:dyDescent="0.2"/>
  <cols>
    <col min="1" max="1" width="8.140625" style="12" customWidth="1"/>
    <col min="2" max="2" width="20.85546875" customWidth="1"/>
    <col min="3" max="3" width="9" style="11" customWidth="1"/>
    <col min="4" max="4" width="8.42578125" customWidth="1"/>
    <col min="5" max="5" width="3.140625" customWidth="1"/>
    <col min="6" max="6" width="10.7109375" customWidth="1"/>
    <col min="7" max="8" width="5.7109375" customWidth="1"/>
    <col min="9" max="9" width="29.42578125" customWidth="1"/>
    <col min="12" max="12" width="7" customWidth="1"/>
    <col min="13" max="13" width="19" customWidth="1"/>
    <col min="14" max="14" width="6.42578125" customWidth="1"/>
    <col min="15" max="15" width="6.28515625" customWidth="1"/>
    <col min="16" max="16" width="6" customWidth="1"/>
    <col min="17" max="17" width="6.7109375" customWidth="1"/>
    <col min="18" max="18" width="4.140625" customWidth="1"/>
    <col min="19" max="19" width="4.28515625" customWidth="1"/>
    <col min="20" max="20" width="3.5703125" customWidth="1"/>
  </cols>
  <sheetData>
    <row r="1" spans="1:22" s="3" customFormat="1" ht="21" customHeight="1" x14ac:dyDescent="0.3">
      <c r="A1" s="45" t="s">
        <v>5</v>
      </c>
      <c r="B1" s="2" t="s">
        <v>81</v>
      </c>
      <c r="C1" s="280" t="str">
        <f>REPT('1.kolo'!L21,1)</f>
        <v>MLADŠÍ PŘÍPRAVKA (roč. 2010 a mladší)</v>
      </c>
      <c r="D1" s="280"/>
      <c r="E1" s="280"/>
      <c r="F1" s="280"/>
      <c r="G1" s="5"/>
      <c r="H1" s="5"/>
      <c r="I1" s="87" t="str">
        <f>REPT('1.kolo'!L18,1)</f>
        <v>Sobota 12.1.2019</v>
      </c>
    </row>
    <row r="2" spans="1:22" s="3" customFormat="1" ht="9.75" customHeight="1" x14ac:dyDescent="0.25">
      <c r="A2" s="1"/>
      <c r="B2" s="4"/>
      <c r="C2" s="6"/>
      <c r="F2" s="4"/>
      <c r="G2" s="5"/>
    </row>
    <row r="3" spans="1:22" s="202" customFormat="1" ht="18" customHeight="1" thickBot="1" x14ac:dyDescent="0.25">
      <c r="A3" s="199" t="s">
        <v>11</v>
      </c>
      <c r="B3" s="200"/>
      <c r="C3" s="305" t="str">
        <f>REPT('1.kolo'!L15,1)</f>
        <v>Ročník 2018-2019</v>
      </c>
      <c r="D3" s="305"/>
      <c r="E3" s="305"/>
      <c r="F3" s="201" t="s">
        <v>9</v>
      </c>
      <c r="G3" s="303" t="str">
        <f>REPT('1.kolo'!O18,1)</f>
        <v>od 8:30 TJ Bechyně, od 13:00  FK Vodňany</v>
      </c>
      <c r="H3" s="303"/>
      <c r="I3" s="303"/>
      <c r="N3" s="203"/>
      <c r="O3" s="203"/>
      <c r="P3" s="203"/>
      <c r="Q3" s="203"/>
      <c r="R3" s="203"/>
      <c r="S3" s="203"/>
      <c r="T3" s="204"/>
      <c r="U3" s="205"/>
      <c r="V3" s="205"/>
    </row>
    <row r="4" spans="1:22" ht="15" customHeight="1" thickBot="1" x14ac:dyDescent="0.3">
      <c r="A4" s="294">
        <v>0.34375</v>
      </c>
      <c r="B4" s="206" t="str">
        <f>REPT('1.kolo'!L6,1)</f>
        <v>FK Meteor Tábor</v>
      </c>
      <c r="C4" s="21">
        <v>0</v>
      </c>
      <c r="D4" s="284"/>
      <c r="E4" s="306"/>
      <c r="F4" s="306"/>
      <c r="G4" s="306"/>
      <c r="H4" s="306"/>
      <c r="I4" s="307"/>
      <c r="L4" s="68"/>
      <c r="M4" s="269" t="s">
        <v>31</v>
      </c>
      <c r="N4" s="270" t="s">
        <v>3</v>
      </c>
      <c r="O4" s="271" t="s">
        <v>0</v>
      </c>
      <c r="P4" s="271" t="s">
        <v>1</v>
      </c>
      <c r="Q4" s="271" t="s">
        <v>2</v>
      </c>
      <c r="R4" s="272" t="s">
        <v>14</v>
      </c>
      <c r="S4" s="272"/>
      <c r="T4" s="271"/>
      <c r="U4" s="273" t="s">
        <v>4</v>
      </c>
    </row>
    <row r="5" spans="1:22" ht="15" customHeight="1" thickTop="1" thickBot="1" x14ac:dyDescent="0.3">
      <c r="A5" s="295"/>
      <c r="B5" s="207" t="str">
        <f>REPT('1.kolo'!L12,1)</f>
        <v>TJ Bechyně</v>
      </c>
      <c r="C5" s="22">
        <v>4</v>
      </c>
      <c r="D5" s="281"/>
      <c r="E5" s="308"/>
      <c r="F5" s="308"/>
      <c r="G5" s="308"/>
      <c r="H5" s="308"/>
      <c r="I5" s="309"/>
      <c r="L5" s="38">
        <v>1</v>
      </c>
      <c r="M5" s="246" t="s">
        <v>89</v>
      </c>
      <c r="N5" s="58">
        <v>9</v>
      </c>
      <c r="O5" s="56">
        <v>7</v>
      </c>
      <c r="P5" s="17">
        <v>2</v>
      </c>
      <c r="Q5" s="17">
        <v>0</v>
      </c>
      <c r="R5" s="274">
        <v>52</v>
      </c>
      <c r="S5" s="275" t="s">
        <v>13</v>
      </c>
      <c r="T5" s="276">
        <v>12</v>
      </c>
      <c r="U5" s="53">
        <v>23</v>
      </c>
    </row>
    <row r="6" spans="1:22" ht="15" customHeight="1" x14ac:dyDescent="0.25">
      <c r="A6" s="294">
        <v>0.36805555555555558</v>
      </c>
      <c r="B6" s="206" t="str">
        <f>REPT('1.kolo'!L5,1)</f>
        <v>FK Protivín</v>
      </c>
      <c r="C6" s="21">
        <v>1</v>
      </c>
      <c r="D6" s="284"/>
      <c r="E6" s="306"/>
      <c r="F6" s="306"/>
      <c r="G6" s="306"/>
      <c r="H6" s="306"/>
      <c r="I6" s="307"/>
      <c r="L6" s="34">
        <v>2</v>
      </c>
      <c r="M6" s="245" t="s">
        <v>94</v>
      </c>
      <c r="N6" s="58">
        <v>9</v>
      </c>
      <c r="O6" s="56">
        <v>6</v>
      </c>
      <c r="P6" s="17">
        <v>1</v>
      </c>
      <c r="Q6" s="17">
        <v>2</v>
      </c>
      <c r="R6" s="274">
        <v>70</v>
      </c>
      <c r="S6" s="275" t="s">
        <v>13</v>
      </c>
      <c r="T6" s="276">
        <v>14</v>
      </c>
      <c r="U6" s="53">
        <v>19</v>
      </c>
    </row>
    <row r="7" spans="1:22" ht="15" customHeight="1" thickBot="1" x14ac:dyDescent="0.3">
      <c r="A7" s="295"/>
      <c r="B7" s="207" t="str">
        <f>REPT('1.kolo'!L11,1)</f>
        <v>TJ Hradiště A</v>
      </c>
      <c r="C7" s="22">
        <v>4</v>
      </c>
      <c r="D7" s="281"/>
      <c r="E7" s="308"/>
      <c r="F7" s="308"/>
      <c r="G7" s="308"/>
      <c r="H7" s="308"/>
      <c r="I7" s="309"/>
      <c r="L7" s="34">
        <v>3</v>
      </c>
      <c r="M7" s="277" t="s">
        <v>85</v>
      </c>
      <c r="N7" s="58">
        <v>9</v>
      </c>
      <c r="O7" s="17">
        <v>5</v>
      </c>
      <c r="P7" s="17">
        <v>2</v>
      </c>
      <c r="Q7" s="17">
        <v>2</v>
      </c>
      <c r="R7" s="278">
        <v>27</v>
      </c>
      <c r="S7" s="275" t="s">
        <v>13</v>
      </c>
      <c r="T7" s="279">
        <v>20</v>
      </c>
      <c r="U7" s="53">
        <v>17</v>
      </c>
    </row>
    <row r="8" spans="1:22" ht="15" customHeight="1" x14ac:dyDescent="0.25">
      <c r="A8" s="294">
        <v>0.3923611111111111</v>
      </c>
      <c r="B8" s="206" t="str">
        <f>REPT('1.kolo'!L6,1)</f>
        <v>FK Meteor Tábor</v>
      </c>
      <c r="C8" s="21">
        <v>2</v>
      </c>
      <c r="D8" s="284"/>
      <c r="E8" s="306"/>
      <c r="F8" s="306"/>
      <c r="G8" s="306"/>
      <c r="H8" s="306"/>
      <c r="I8" s="307"/>
      <c r="L8" s="34">
        <v>4</v>
      </c>
      <c r="M8" s="277" t="s">
        <v>92</v>
      </c>
      <c r="N8" s="58">
        <v>9</v>
      </c>
      <c r="O8" s="17">
        <v>5</v>
      </c>
      <c r="P8" s="17">
        <v>0</v>
      </c>
      <c r="Q8" s="17">
        <v>4</v>
      </c>
      <c r="R8" s="278">
        <v>26</v>
      </c>
      <c r="S8" s="275" t="s">
        <v>13</v>
      </c>
      <c r="T8" s="279">
        <v>20</v>
      </c>
      <c r="U8" s="53">
        <v>15</v>
      </c>
    </row>
    <row r="9" spans="1:22" ht="15" customHeight="1" thickBot="1" x14ac:dyDescent="0.3">
      <c r="A9" s="295"/>
      <c r="B9" s="207" t="str">
        <f>REPT('1.kolo'!L13,1)</f>
        <v>TJ Hradiště B</v>
      </c>
      <c r="C9" s="22">
        <v>0</v>
      </c>
      <c r="D9" s="281"/>
      <c r="E9" s="308"/>
      <c r="F9" s="308"/>
      <c r="G9" s="308"/>
      <c r="H9" s="308"/>
      <c r="I9" s="309"/>
      <c r="L9" s="34">
        <v>5</v>
      </c>
      <c r="M9" s="277" t="s">
        <v>82</v>
      </c>
      <c r="N9" s="58">
        <v>9</v>
      </c>
      <c r="O9" s="18">
        <v>4</v>
      </c>
      <c r="P9" s="18">
        <v>3</v>
      </c>
      <c r="Q9" s="18">
        <v>2</v>
      </c>
      <c r="R9" s="278">
        <v>32</v>
      </c>
      <c r="S9" s="275" t="s">
        <v>13</v>
      </c>
      <c r="T9" s="279">
        <v>27</v>
      </c>
      <c r="U9" s="53">
        <v>15</v>
      </c>
    </row>
    <row r="10" spans="1:22" ht="15" customHeight="1" x14ac:dyDescent="0.25">
      <c r="A10" s="294">
        <v>0.41666666666666669</v>
      </c>
      <c r="B10" s="206" t="str">
        <f>REPT('1.kolo'!L5,1)</f>
        <v>FK Protivín</v>
      </c>
      <c r="C10" s="21">
        <v>3</v>
      </c>
      <c r="D10" s="284"/>
      <c r="E10" s="306"/>
      <c r="F10" s="306"/>
      <c r="G10" s="306"/>
      <c r="H10" s="306"/>
      <c r="I10" s="307"/>
      <c r="L10" s="35">
        <v>6</v>
      </c>
      <c r="M10" s="277" t="s">
        <v>106</v>
      </c>
      <c r="N10" s="58">
        <v>9</v>
      </c>
      <c r="O10" s="18">
        <v>4</v>
      </c>
      <c r="P10" s="18">
        <v>2</v>
      </c>
      <c r="Q10" s="18">
        <v>3</v>
      </c>
      <c r="R10" s="274">
        <v>22</v>
      </c>
      <c r="S10" s="275" t="s">
        <v>13</v>
      </c>
      <c r="T10" s="276">
        <v>16</v>
      </c>
      <c r="U10" s="53">
        <v>14</v>
      </c>
    </row>
    <row r="11" spans="1:22" ht="15" customHeight="1" thickBot="1" x14ac:dyDescent="0.3">
      <c r="A11" s="295"/>
      <c r="B11" s="207" t="str">
        <f>REPT('1.kolo'!L12,1)</f>
        <v>TJ Bechyně</v>
      </c>
      <c r="C11" s="22">
        <v>2</v>
      </c>
      <c r="D11" s="281"/>
      <c r="E11" s="308"/>
      <c r="F11" s="308"/>
      <c r="G11" s="308"/>
      <c r="H11" s="308"/>
      <c r="I11" s="309"/>
      <c r="L11" s="35">
        <v>7</v>
      </c>
      <c r="M11" s="277" t="s">
        <v>84</v>
      </c>
      <c r="N11" s="58">
        <v>9</v>
      </c>
      <c r="O11" s="18">
        <v>4</v>
      </c>
      <c r="P11" s="18">
        <v>1</v>
      </c>
      <c r="Q11" s="18">
        <v>4</v>
      </c>
      <c r="R11" s="274">
        <v>21</v>
      </c>
      <c r="S11" s="275" t="s">
        <v>13</v>
      </c>
      <c r="T11" s="276">
        <v>32</v>
      </c>
      <c r="U11" s="53">
        <v>13</v>
      </c>
    </row>
    <row r="12" spans="1:22" ht="15" customHeight="1" x14ac:dyDescent="0.25">
      <c r="A12" s="294">
        <v>0.44097222222222227</v>
      </c>
      <c r="B12" s="206" t="str">
        <f>REPT('1.kolo'!L6,1)</f>
        <v>FK Meteor Tábor</v>
      </c>
      <c r="C12" s="21">
        <v>3</v>
      </c>
      <c r="D12" s="284"/>
      <c r="E12" s="306"/>
      <c r="F12" s="306"/>
      <c r="G12" s="306"/>
      <c r="H12" s="306"/>
      <c r="I12" s="307"/>
      <c r="L12" s="35">
        <v>8</v>
      </c>
      <c r="M12" s="277" t="s">
        <v>83</v>
      </c>
      <c r="N12" s="58">
        <v>9</v>
      </c>
      <c r="O12" s="18">
        <v>3</v>
      </c>
      <c r="P12" s="18">
        <v>1</v>
      </c>
      <c r="Q12" s="18">
        <v>5</v>
      </c>
      <c r="R12" s="274">
        <v>25</v>
      </c>
      <c r="S12" s="275" t="s">
        <v>13</v>
      </c>
      <c r="T12" s="276">
        <v>30</v>
      </c>
      <c r="U12" s="53">
        <v>10</v>
      </c>
    </row>
    <row r="13" spans="1:22" ht="15" customHeight="1" thickBot="1" x14ac:dyDescent="0.3">
      <c r="A13" s="295"/>
      <c r="B13" s="207" t="str">
        <f>REPT('1.kolo'!L11,1)</f>
        <v>TJ Hradiště A</v>
      </c>
      <c r="C13" s="22">
        <v>4</v>
      </c>
      <c r="D13" s="281"/>
      <c r="E13" s="308"/>
      <c r="F13" s="308"/>
      <c r="G13" s="308"/>
      <c r="H13" s="308"/>
      <c r="I13" s="309"/>
      <c r="L13" s="35">
        <v>9</v>
      </c>
      <c r="M13" s="277" t="s">
        <v>90</v>
      </c>
      <c r="N13" s="58">
        <v>9</v>
      </c>
      <c r="O13" s="17">
        <v>1</v>
      </c>
      <c r="P13" s="17">
        <v>0</v>
      </c>
      <c r="Q13" s="17">
        <v>8</v>
      </c>
      <c r="R13" s="274">
        <v>4</v>
      </c>
      <c r="S13" s="275" t="s">
        <v>13</v>
      </c>
      <c r="T13" s="276">
        <v>57</v>
      </c>
      <c r="U13" s="53">
        <v>3</v>
      </c>
    </row>
    <row r="14" spans="1:22" ht="15" customHeight="1" thickBot="1" x14ac:dyDescent="0.3">
      <c r="A14" s="294">
        <v>0.46527777777777773</v>
      </c>
      <c r="B14" s="206" t="str">
        <f>REPT('1.kolo'!L8,1)</f>
        <v>TJ TATRAN Lomnice</v>
      </c>
      <c r="C14" s="21">
        <v>0</v>
      </c>
      <c r="D14" s="284"/>
      <c r="E14" s="306"/>
      <c r="F14" s="306"/>
      <c r="G14" s="306"/>
      <c r="H14" s="306"/>
      <c r="I14" s="307"/>
      <c r="L14" s="36">
        <v>10</v>
      </c>
      <c r="M14" s="277" t="s">
        <v>93</v>
      </c>
      <c r="N14" s="58">
        <v>9</v>
      </c>
      <c r="O14" s="17">
        <v>0</v>
      </c>
      <c r="P14" s="17">
        <v>0</v>
      </c>
      <c r="Q14" s="17">
        <v>9</v>
      </c>
      <c r="R14" s="274">
        <v>9</v>
      </c>
      <c r="S14" s="275" t="s">
        <v>13</v>
      </c>
      <c r="T14" s="276">
        <v>60</v>
      </c>
      <c r="U14" s="53">
        <v>0</v>
      </c>
    </row>
    <row r="15" spans="1:22" ht="15" customHeight="1" thickBot="1" x14ac:dyDescent="0.3">
      <c r="A15" s="295"/>
      <c r="B15" s="207" t="str">
        <f>REPT('1.kolo'!L12,1)</f>
        <v>TJ Bechyně</v>
      </c>
      <c r="C15" s="22">
        <v>5</v>
      </c>
      <c r="D15" s="281"/>
      <c r="E15" s="308"/>
      <c r="F15" s="308"/>
      <c r="G15" s="308"/>
      <c r="H15" s="308"/>
      <c r="I15" s="309"/>
    </row>
    <row r="16" spans="1:22" ht="15" customHeight="1" x14ac:dyDescent="0.25">
      <c r="A16" s="294">
        <v>0.48958333333333331</v>
      </c>
      <c r="B16" s="206" t="str">
        <f>REPT('1.kolo'!L5,1)</f>
        <v>FK Protivín</v>
      </c>
      <c r="C16" s="21">
        <v>4</v>
      </c>
      <c r="D16" s="284"/>
      <c r="E16" s="306"/>
      <c r="F16" s="306"/>
      <c r="G16" s="306"/>
      <c r="H16" s="306"/>
      <c r="I16" s="307"/>
    </row>
    <row r="17" spans="1:13" ht="15" customHeight="1" thickBot="1" x14ac:dyDescent="0.3">
      <c r="A17" s="295"/>
      <c r="B17" s="207" t="str">
        <f>REPT('1.kolo'!L13,1)</f>
        <v>TJ Hradiště B</v>
      </c>
      <c r="C17" s="22">
        <v>0</v>
      </c>
      <c r="D17" s="281"/>
      <c r="E17" s="308"/>
      <c r="F17" s="308"/>
      <c r="G17" s="308"/>
      <c r="H17" s="308"/>
      <c r="I17" s="309"/>
    </row>
    <row r="18" spans="1:13" ht="15" customHeight="1" x14ac:dyDescent="0.25">
      <c r="A18" s="294">
        <v>0.51388888888888895</v>
      </c>
      <c r="B18" s="206" t="str">
        <f>REPT('1.kolo'!L11,1)</f>
        <v>TJ Hradiště A</v>
      </c>
      <c r="C18" s="21">
        <v>12</v>
      </c>
      <c r="D18" s="284"/>
      <c r="E18" s="306"/>
      <c r="F18" s="306"/>
      <c r="G18" s="306"/>
      <c r="H18" s="306"/>
      <c r="I18" s="307"/>
    </row>
    <row r="19" spans="1:13" ht="15" customHeight="1" thickBot="1" x14ac:dyDescent="0.3">
      <c r="A19" s="295"/>
      <c r="B19" s="207" t="str">
        <f>REPT('1.kolo'!L8,1)</f>
        <v>TJ TATRAN Lomnice</v>
      </c>
      <c r="C19" s="22">
        <v>0</v>
      </c>
      <c r="D19" s="281"/>
      <c r="E19" s="308"/>
      <c r="F19" s="308"/>
      <c r="G19" s="308"/>
      <c r="H19" s="308"/>
      <c r="I19" s="309"/>
    </row>
    <row r="20" spans="1:13" ht="15" customHeight="1" x14ac:dyDescent="0.25">
      <c r="A20" s="294">
        <v>0.53819444444444442</v>
      </c>
      <c r="B20" s="206" t="str">
        <f>REPT('1.kolo'!L4,1)</f>
        <v>FK OLYMPIE Týn</v>
      </c>
      <c r="C20" s="21">
        <v>2</v>
      </c>
      <c r="D20" s="284"/>
      <c r="E20" s="306"/>
      <c r="F20" s="306"/>
      <c r="G20" s="306"/>
      <c r="H20" s="306"/>
      <c r="I20" s="307"/>
    </row>
    <row r="21" spans="1:13" ht="15" customHeight="1" thickBot="1" x14ac:dyDescent="0.3">
      <c r="A21" s="295"/>
      <c r="B21" s="207" t="str">
        <f>REPT('1.kolo'!L7,1)</f>
        <v>TJ SOKOL Bavorov</v>
      </c>
      <c r="C21" s="22">
        <v>4</v>
      </c>
      <c r="D21" s="281"/>
      <c r="E21" s="308"/>
      <c r="F21" s="308"/>
      <c r="G21" s="308"/>
      <c r="H21" s="308"/>
      <c r="I21" s="309"/>
      <c r="J21" s="16"/>
      <c r="M21" s="57"/>
    </row>
    <row r="22" spans="1:13" ht="15" customHeight="1" x14ac:dyDescent="0.25">
      <c r="A22" s="294">
        <v>0.5625</v>
      </c>
      <c r="B22" s="206" t="str">
        <f>REPT('1.kolo'!L8,1)</f>
        <v>TJ TATRAN Lomnice</v>
      </c>
      <c r="C22" s="21">
        <v>0</v>
      </c>
      <c r="D22" s="284"/>
      <c r="E22" s="306"/>
      <c r="F22" s="306"/>
      <c r="G22" s="306"/>
      <c r="H22" s="306"/>
      <c r="I22" s="307"/>
      <c r="M22" s="57"/>
    </row>
    <row r="23" spans="1:13" ht="15" customHeight="1" thickBot="1" x14ac:dyDescent="0.3">
      <c r="A23" s="295"/>
      <c r="B23" s="207" t="str">
        <f>REPT('1.kolo'!L13,1)</f>
        <v>TJ Hradiště B</v>
      </c>
      <c r="C23" s="22">
        <v>3</v>
      </c>
      <c r="D23" s="281"/>
      <c r="E23" s="308"/>
      <c r="F23" s="308"/>
      <c r="G23" s="308"/>
      <c r="H23" s="308"/>
      <c r="I23" s="309"/>
      <c r="M23" s="57"/>
    </row>
    <row r="24" spans="1:13" ht="15" customHeight="1" x14ac:dyDescent="0.25">
      <c r="A24" s="294">
        <v>0.58680555555555558</v>
      </c>
      <c r="B24" s="208" t="str">
        <f>REPT('1.kolo'!L10,1)</f>
        <v>FC Písek</v>
      </c>
      <c r="C24" s="21">
        <v>2</v>
      </c>
      <c r="D24" s="284"/>
      <c r="E24" s="306"/>
      <c r="F24" s="306"/>
      <c r="G24" s="306"/>
      <c r="H24" s="306"/>
      <c r="I24" s="307"/>
      <c r="M24" s="57"/>
    </row>
    <row r="25" spans="1:13" ht="15" customHeight="1" thickBot="1" x14ac:dyDescent="0.3">
      <c r="A25" s="295"/>
      <c r="B25" s="236" t="str">
        <f>REPT('1.kolo'!L9,1)</f>
        <v>TJ SLAVOJ Temelín</v>
      </c>
      <c r="C25" s="22">
        <v>3</v>
      </c>
      <c r="D25" s="281"/>
      <c r="E25" s="308"/>
      <c r="F25" s="308"/>
      <c r="G25" s="308"/>
      <c r="H25" s="308"/>
      <c r="I25" s="309"/>
      <c r="M25" s="57"/>
    </row>
    <row r="26" spans="1:13" ht="15" customHeight="1" x14ac:dyDescent="0.25">
      <c r="A26" s="294">
        <v>0.61111111111111105</v>
      </c>
      <c r="B26" s="208" t="str">
        <f>REPT('1.kolo'!L7,1)</f>
        <v>TJ SOKOL Bavorov</v>
      </c>
      <c r="C26" s="21">
        <v>2</v>
      </c>
      <c r="D26" s="284"/>
      <c r="E26" s="306"/>
      <c r="F26" s="306"/>
      <c r="G26" s="306"/>
      <c r="H26" s="306"/>
      <c r="I26" s="307"/>
      <c r="M26" s="57"/>
    </row>
    <row r="27" spans="1:13" ht="15" customHeight="1" thickBot="1" x14ac:dyDescent="0.3">
      <c r="A27" s="295"/>
      <c r="B27" s="236" t="str">
        <f>REPT('1.kolo'!L9,1)</f>
        <v>TJ SLAVOJ Temelín</v>
      </c>
      <c r="C27" s="22">
        <v>0</v>
      </c>
      <c r="D27" s="281"/>
      <c r="E27" s="308"/>
      <c r="F27" s="308"/>
      <c r="G27" s="308"/>
      <c r="H27" s="308"/>
      <c r="I27" s="309"/>
      <c r="M27" s="57"/>
    </row>
    <row r="28" spans="1:13" ht="15" customHeight="1" x14ac:dyDescent="0.25">
      <c r="A28" s="294">
        <v>0.63541666666666663</v>
      </c>
      <c r="B28" s="237" t="str">
        <f>REPT('1.kolo'!L4,1)</f>
        <v>FK OLYMPIE Týn</v>
      </c>
      <c r="C28" s="21">
        <v>2</v>
      </c>
      <c r="D28" s="284"/>
      <c r="E28" s="306"/>
      <c r="F28" s="306"/>
      <c r="G28" s="306"/>
      <c r="H28" s="306"/>
      <c r="I28" s="307"/>
      <c r="M28" s="57"/>
    </row>
    <row r="29" spans="1:13" ht="15" customHeight="1" thickBot="1" x14ac:dyDescent="0.3">
      <c r="A29" s="295"/>
      <c r="B29" s="238" t="str">
        <f>REPT('1.kolo'!L10,1)</f>
        <v>FC Písek</v>
      </c>
      <c r="C29" s="22">
        <v>2</v>
      </c>
      <c r="D29" s="281"/>
      <c r="E29" s="308"/>
      <c r="F29" s="308"/>
      <c r="G29" s="308"/>
      <c r="H29" s="308"/>
      <c r="I29" s="309"/>
      <c r="M29" s="57"/>
    </row>
    <row r="30" spans="1:13" ht="15" customHeight="1" x14ac:dyDescent="0.25">
      <c r="A30" s="294">
        <v>0.65972222222222221</v>
      </c>
      <c r="B30" s="208" t="str">
        <f>REPT('1.kolo'!L4,1)</f>
        <v>FK OLYMPIE Týn</v>
      </c>
      <c r="C30" s="21">
        <v>2</v>
      </c>
      <c r="D30" s="284"/>
      <c r="E30" s="306"/>
      <c r="F30" s="306"/>
      <c r="G30" s="306"/>
      <c r="H30" s="306"/>
      <c r="I30" s="307"/>
      <c r="M30" s="57"/>
    </row>
    <row r="31" spans="1:13" ht="15" customHeight="1" thickBot="1" x14ac:dyDescent="0.3">
      <c r="A31" s="295"/>
      <c r="B31" s="236" t="str">
        <f>REPT('1.kolo'!L9,1)</f>
        <v>TJ SLAVOJ Temelín</v>
      </c>
      <c r="C31" s="22">
        <v>2</v>
      </c>
      <c r="D31" s="281"/>
      <c r="E31" s="308"/>
      <c r="F31" s="308"/>
      <c r="G31" s="308"/>
      <c r="H31" s="308"/>
      <c r="I31" s="309"/>
      <c r="M31" s="57"/>
    </row>
    <row r="32" spans="1:13" ht="15" customHeight="1" x14ac:dyDescent="0.25">
      <c r="A32" s="294">
        <v>0.68402777777777779</v>
      </c>
      <c r="B32" s="208" t="str">
        <f>REPT('1.kolo'!L7,1)</f>
        <v>TJ SOKOL Bavorov</v>
      </c>
      <c r="C32" s="21">
        <v>0</v>
      </c>
      <c r="D32" s="284"/>
      <c r="E32" s="306"/>
      <c r="F32" s="306"/>
      <c r="G32" s="306"/>
      <c r="H32" s="306"/>
      <c r="I32" s="307"/>
      <c r="M32" s="57"/>
    </row>
    <row r="33" spans="1:13" ht="15" customHeight="1" thickBot="1" x14ac:dyDescent="0.3">
      <c r="A33" s="295"/>
      <c r="B33" s="236" t="str">
        <f>REPT('1.kolo'!L10,1)</f>
        <v>FC Písek</v>
      </c>
      <c r="C33" s="22">
        <v>2</v>
      </c>
      <c r="D33" s="281"/>
      <c r="E33" s="308"/>
      <c r="F33" s="308"/>
      <c r="G33" s="308"/>
      <c r="H33" s="308"/>
      <c r="I33" s="309"/>
      <c r="M33" s="57"/>
    </row>
    <row r="34" spans="1:13" ht="15.75" x14ac:dyDescent="0.25">
      <c r="M34" s="57"/>
    </row>
    <row r="35" spans="1:13" ht="15.75" x14ac:dyDescent="0.25">
      <c r="M35" s="57"/>
    </row>
    <row r="36" spans="1:13" ht="15.75" x14ac:dyDescent="0.25">
      <c r="M36" s="57"/>
    </row>
    <row r="37" spans="1:13" ht="15.75" x14ac:dyDescent="0.25">
      <c r="M37" s="57"/>
    </row>
    <row r="38" spans="1:13" ht="15.75" x14ac:dyDescent="0.25">
      <c r="M38" s="57"/>
    </row>
    <row r="39" spans="1:13" ht="15.75" x14ac:dyDescent="0.25">
      <c r="M39" s="57"/>
    </row>
    <row r="40" spans="1:13" ht="15.75" x14ac:dyDescent="0.25">
      <c r="M40" s="57"/>
    </row>
    <row r="41" spans="1:13" ht="15.75" x14ac:dyDescent="0.25">
      <c r="M41" s="57"/>
    </row>
    <row r="42" spans="1:13" ht="15.75" x14ac:dyDescent="0.25">
      <c r="M42" s="57"/>
    </row>
    <row r="43" spans="1:13" ht="15.75" x14ac:dyDescent="0.25">
      <c r="M43" s="57"/>
    </row>
    <row r="44" spans="1:13" ht="15.75" x14ac:dyDescent="0.25">
      <c r="M44" s="57"/>
    </row>
    <row r="45" spans="1:13" ht="15.75" x14ac:dyDescent="0.25">
      <c r="M45" s="57"/>
    </row>
    <row r="46" spans="1:13" ht="15.75" x14ac:dyDescent="0.25">
      <c r="M46" s="57"/>
    </row>
    <row r="47" spans="1:13" ht="15.75" x14ac:dyDescent="0.25">
      <c r="M47" s="57"/>
    </row>
    <row r="48" spans="1:13" ht="15.75" x14ac:dyDescent="0.25">
      <c r="M48" s="57"/>
    </row>
    <row r="49" spans="13:13" ht="15.75" x14ac:dyDescent="0.25">
      <c r="M49" s="57"/>
    </row>
    <row r="50" spans="13:13" ht="15.75" x14ac:dyDescent="0.25">
      <c r="M50" s="57"/>
    </row>
  </sheetData>
  <mergeCells count="48">
    <mergeCell ref="A14:A15"/>
    <mergeCell ref="A4:A5"/>
    <mergeCell ref="A6:A7"/>
    <mergeCell ref="A8:A9"/>
    <mergeCell ref="A10:A11"/>
    <mergeCell ref="A12:A13"/>
    <mergeCell ref="A28:A29"/>
    <mergeCell ref="A30:A31"/>
    <mergeCell ref="A32:A33"/>
    <mergeCell ref="A16:A17"/>
    <mergeCell ref="A18:A19"/>
    <mergeCell ref="A20:A21"/>
    <mergeCell ref="A22:A23"/>
    <mergeCell ref="A24:A25"/>
    <mergeCell ref="A26:A27"/>
    <mergeCell ref="D24:I24"/>
    <mergeCell ref="D25:I25"/>
    <mergeCell ref="D26:I26"/>
    <mergeCell ref="D27:I27"/>
    <mergeCell ref="D20:I20"/>
    <mergeCell ref="D21:I21"/>
    <mergeCell ref="D22:I22"/>
    <mergeCell ref="D23:I23"/>
    <mergeCell ref="D32:I32"/>
    <mergeCell ref="D33:I33"/>
    <mergeCell ref="D28:I28"/>
    <mergeCell ref="D29:I29"/>
    <mergeCell ref="D30:I30"/>
    <mergeCell ref="D31:I31"/>
    <mergeCell ref="D18:I18"/>
    <mergeCell ref="D19:I19"/>
    <mergeCell ref="D16:I16"/>
    <mergeCell ref="D17:I17"/>
    <mergeCell ref="D12:I12"/>
    <mergeCell ref="D13:I13"/>
    <mergeCell ref="D14:I14"/>
    <mergeCell ref="D15:I15"/>
    <mergeCell ref="C1:F1"/>
    <mergeCell ref="C3:E3"/>
    <mergeCell ref="D10:I10"/>
    <mergeCell ref="D11:I11"/>
    <mergeCell ref="D4:I4"/>
    <mergeCell ref="D5:I5"/>
    <mergeCell ref="D6:I6"/>
    <mergeCell ref="D7:I7"/>
    <mergeCell ref="D8:I8"/>
    <mergeCell ref="D9:I9"/>
    <mergeCell ref="G3:I3"/>
  </mergeCells>
  <phoneticPr fontId="6" type="noConversion"/>
  <pageMargins left="0.17" right="0.19" top="0.17" bottom="0.16" header="0.44" footer="0.21"/>
  <pageSetup paperSize="9" scale="110" orientation="landscape"/>
  <headerFooter alignWithMargins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0"/>
  <sheetViews>
    <sheetView workbookViewId="0">
      <selection activeCell="B5" sqref="B5:B14"/>
    </sheetView>
    <sheetView workbookViewId="1"/>
  </sheetViews>
  <sheetFormatPr defaultColWidth="8.7109375" defaultRowHeight="12.75" x14ac:dyDescent="0.2"/>
  <cols>
    <col min="1" max="1" width="4" customWidth="1"/>
    <col min="2" max="2" width="20.42578125" customWidth="1"/>
    <col min="3" max="3" width="5.140625" customWidth="1"/>
    <col min="4" max="6" width="4.7109375" customWidth="1"/>
    <col min="7" max="7" width="3.85546875" customWidth="1"/>
    <col min="8" max="8" width="1.28515625" customWidth="1"/>
    <col min="9" max="9" width="3.28515625" customWidth="1"/>
    <col min="10" max="10" width="5.7109375" style="11" customWidth="1"/>
    <col min="11" max="11" width="2.7109375" customWidth="1"/>
    <col min="12" max="12" width="11.7109375" hidden="1" customWidth="1"/>
    <col min="13" max="13" width="18.85546875" hidden="1" customWidth="1"/>
    <col min="14" max="14" width="8" hidden="1" customWidth="1"/>
    <col min="15" max="15" width="0" hidden="1" customWidth="1"/>
    <col min="16" max="16" width="11.7109375" hidden="1" customWidth="1"/>
    <col min="17" max="17" width="18.85546875" style="249" hidden="1" customWidth="1"/>
    <col min="18" max="18" width="8" hidden="1" customWidth="1"/>
  </cols>
  <sheetData>
    <row r="2" spans="1:22" ht="19.5" thickBot="1" x14ac:dyDescent="0.35">
      <c r="B2" s="304" t="s">
        <v>108</v>
      </c>
      <c r="C2" s="304"/>
      <c r="D2" s="304"/>
      <c r="E2" s="304"/>
      <c r="F2" s="304"/>
      <c r="G2" s="304"/>
      <c r="H2" s="304"/>
      <c r="I2" s="304"/>
    </row>
    <row r="3" spans="1:22" ht="13.5" thickBot="1" x14ac:dyDescent="0.25">
      <c r="L3" s="62" t="s">
        <v>76</v>
      </c>
      <c r="M3" s="63" t="s">
        <v>77</v>
      </c>
      <c r="N3" s="64" t="s">
        <v>78</v>
      </c>
      <c r="P3" s="62" t="s">
        <v>76</v>
      </c>
      <c r="Q3" s="250" t="s">
        <v>77</v>
      </c>
      <c r="R3" s="64" t="s">
        <v>78</v>
      </c>
      <c r="S3" s="19"/>
      <c r="T3" s="19"/>
      <c r="U3" s="19"/>
    </row>
    <row r="4" spans="1:22" ht="16.5" thickTop="1" thickBot="1" x14ac:dyDescent="0.25">
      <c r="A4" s="68"/>
      <c r="B4" s="269" t="s">
        <v>31</v>
      </c>
      <c r="C4" s="270" t="s">
        <v>3</v>
      </c>
      <c r="D4" s="271" t="s">
        <v>0</v>
      </c>
      <c r="E4" s="271" t="s">
        <v>1</v>
      </c>
      <c r="F4" s="271" t="s">
        <v>2</v>
      </c>
      <c r="G4" s="272" t="s">
        <v>14</v>
      </c>
      <c r="H4" s="272"/>
      <c r="I4" s="271"/>
      <c r="J4" s="273" t="s">
        <v>4</v>
      </c>
      <c r="L4" s="138"/>
      <c r="M4" s="245"/>
      <c r="N4" s="78"/>
      <c r="P4" s="138"/>
      <c r="Q4" s="245"/>
      <c r="R4" s="78"/>
      <c r="S4" s="88"/>
      <c r="T4" s="88"/>
      <c r="U4" s="88"/>
    </row>
    <row r="5" spans="1:22" ht="16.5" thickTop="1" x14ac:dyDescent="0.25">
      <c r="A5" s="38">
        <v>1</v>
      </c>
      <c r="B5" s="246" t="s">
        <v>89</v>
      </c>
      <c r="C5" s="58">
        <v>9</v>
      </c>
      <c r="D5" s="56">
        <v>7</v>
      </c>
      <c r="E5" s="17">
        <v>2</v>
      </c>
      <c r="F5" s="17">
        <v>0</v>
      </c>
      <c r="G5" s="274">
        <v>52</v>
      </c>
      <c r="H5" s="275" t="s">
        <v>13</v>
      </c>
      <c r="I5" s="276">
        <v>12</v>
      </c>
      <c r="J5" s="53">
        <v>23</v>
      </c>
      <c r="L5" s="60"/>
      <c r="M5" s="246"/>
      <c r="N5" s="71"/>
      <c r="P5" s="60"/>
      <c r="Q5" s="246"/>
      <c r="R5" s="71"/>
      <c r="S5" s="19"/>
      <c r="T5" s="19"/>
      <c r="U5" s="19"/>
    </row>
    <row r="6" spans="1:22" ht="15.75" x14ac:dyDescent="0.25">
      <c r="A6" s="34">
        <v>2</v>
      </c>
      <c r="B6" s="245" t="s">
        <v>94</v>
      </c>
      <c r="C6" s="58">
        <v>9</v>
      </c>
      <c r="D6" s="56">
        <v>6</v>
      </c>
      <c r="E6" s="17">
        <v>1</v>
      </c>
      <c r="F6" s="17">
        <v>2</v>
      </c>
      <c r="G6" s="274">
        <v>70</v>
      </c>
      <c r="H6" s="275" t="s">
        <v>13</v>
      </c>
      <c r="I6" s="276">
        <v>14</v>
      </c>
      <c r="J6" s="53">
        <v>19</v>
      </c>
      <c r="L6" s="60"/>
      <c r="M6" s="246"/>
      <c r="N6" s="61"/>
      <c r="P6" s="60"/>
      <c r="Q6" s="245"/>
      <c r="R6" s="61"/>
      <c r="S6" s="88"/>
      <c r="T6" s="88"/>
      <c r="U6" s="88"/>
    </row>
    <row r="7" spans="1:22" ht="15.75" x14ac:dyDescent="0.25">
      <c r="A7" s="34">
        <v>3</v>
      </c>
      <c r="B7" s="277" t="s">
        <v>85</v>
      </c>
      <c r="C7" s="58">
        <v>9</v>
      </c>
      <c r="D7" s="17">
        <v>5</v>
      </c>
      <c r="E7" s="17">
        <v>2</v>
      </c>
      <c r="F7" s="17">
        <v>2</v>
      </c>
      <c r="G7" s="278">
        <v>27</v>
      </c>
      <c r="H7" s="275" t="s">
        <v>13</v>
      </c>
      <c r="I7" s="279">
        <v>20</v>
      </c>
      <c r="J7" s="53">
        <v>17</v>
      </c>
      <c r="L7" s="60"/>
      <c r="M7" s="245"/>
      <c r="N7" s="61"/>
      <c r="P7" s="60"/>
      <c r="Q7" s="246"/>
      <c r="R7" s="61"/>
      <c r="S7" s="135"/>
      <c r="T7" s="135"/>
      <c r="U7" s="135"/>
      <c r="V7" s="135"/>
    </row>
    <row r="8" spans="1:22" ht="15.75" x14ac:dyDescent="0.25">
      <c r="A8" s="34">
        <v>4</v>
      </c>
      <c r="B8" s="277" t="s">
        <v>92</v>
      </c>
      <c r="C8" s="58">
        <v>9</v>
      </c>
      <c r="D8" s="17">
        <v>5</v>
      </c>
      <c r="E8" s="17">
        <v>0</v>
      </c>
      <c r="F8" s="17">
        <v>4</v>
      </c>
      <c r="G8" s="278">
        <v>26</v>
      </c>
      <c r="H8" s="275" t="s">
        <v>13</v>
      </c>
      <c r="I8" s="279">
        <v>20</v>
      </c>
      <c r="J8" s="53">
        <v>15</v>
      </c>
      <c r="L8" s="60"/>
      <c r="M8" s="246"/>
      <c r="N8" s="61"/>
      <c r="P8" s="60"/>
      <c r="Q8" s="246"/>
      <c r="R8" s="71"/>
    </row>
    <row r="9" spans="1:22" ht="15.75" x14ac:dyDescent="0.25">
      <c r="A9" s="34">
        <v>5</v>
      </c>
      <c r="B9" s="277" t="s">
        <v>82</v>
      </c>
      <c r="C9" s="58">
        <v>9</v>
      </c>
      <c r="D9" s="18">
        <v>4</v>
      </c>
      <c r="E9" s="18">
        <v>3</v>
      </c>
      <c r="F9" s="18">
        <v>2</v>
      </c>
      <c r="G9" s="278">
        <v>32</v>
      </c>
      <c r="H9" s="275" t="s">
        <v>13</v>
      </c>
      <c r="I9" s="279">
        <v>27</v>
      </c>
      <c r="J9" s="53">
        <v>15</v>
      </c>
      <c r="L9" s="60"/>
      <c r="M9" s="246"/>
      <c r="N9" s="71"/>
      <c r="P9" s="60"/>
      <c r="Q9" s="246"/>
      <c r="R9" s="71"/>
    </row>
    <row r="10" spans="1:22" ht="15.75" x14ac:dyDescent="0.25">
      <c r="A10" s="35">
        <v>6</v>
      </c>
      <c r="B10" s="277" t="s">
        <v>106</v>
      </c>
      <c r="C10" s="58">
        <v>9</v>
      </c>
      <c r="D10" s="18">
        <v>4</v>
      </c>
      <c r="E10" s="18">
        <v>2</v>
      </c>
      <c r="F10" s="18">
        <v>3</v>
      </c>
      <c r="G10" s="274">
        <v>22</v>
      </c>
      <c r="H10" s="275" t="s">
        <v>13</v>
      </c>
      <c r="I10" s="276">
        <v>16</v>
      </c>
      <c r="J10" s="53">
        <v>14</v>
      </c>
      <c r="L10" s="60"/>
      <c r="M10" s="245"/>
      <c r="N10" s="61"/>
      <c r="P10" s="73"/>
      <c r="Q10" s="245"/>
      <c r="R10" s="75"/>
    </row>
    <row r="11" spans="1:22" ht="15.75" x14ac:dyDescent="0.25">
      <c r="A11" s="35">
        <v>7</v>
      </c>
      <c r="B11" s="277" t="s">
        <v>84</v>
      </c>
      <c r="C11" s="58">
        <v>9</v>
      </c>
      <c r="D11" s="18">
        <v>4</v>
      </c>
      <c r="E11" s="18">
        <v>1</v>
      </c>
      <c r="F11" s="18">
        <v>4</v>
      </c>
      <c r="G11" s="274">
        <v>21</v>
      </c>
      <c r="H11" s="275" t="s">
        <v>13</v>
      </c>
      <c r="I11" s="276">
        <v>32</v>
      </c>
      <c r="J11" s="53">
        <v>13</v>
      </c>
      <c r="L11" s="60"/>
      <c r="M11" s="246"/>
      <c r="N11" s="71"/>
      <c r="P11" s="60"/>
      <c r="Q11" s="246"/>
      <c r="R11" s="61"/>
    </row>
    <row r="12" spans="1:22" ht="15.75" x14ac:dyDescent="0.25">
      <c r="A12" s="35">
        <v>8</v>
      </c>
      <c r="B12" s="277" t="s">
        <v>83</v>
      </c>
      <c r="C12" s="58">
        <v>9</v>
      </c>
      <c r="D12" s="18">
        <v>3</v>
      </c>
      <c r="E12" s="18">
        <v>1</v>
      </c>
      <c r="F12" s="18">
        <v>5</v>
      </c>
      <c r="G12" s="274">
        <v>25</v>
      </c>
      <c r="H12" s="275" t="s">
        <v>13</v>
      </c>
      <c r="I12" s="276">
        <v>30</v>
      </c>
      <c r="J12" s="53">
        <v>10</v>
      </c>
      <c r="L12" s="73"/>
      <c r="M12" s="246"/>
      <c r="N12" s="75"/>
      <c r="P12" s="60"/>
      <c r="Q12" s="246"/>
      <c r="R12" s="144"/>
    </row>
    <row r="13" spans="1:22" ht="15.75" x14ac:dyDescent="0.25">
      <c r="A13" s="35">
        <v>9</v>
      </c>
      <c r="B13" s="277" t="s">
        <v>90</v>
      </c>
      <c r="C13" s="58">
        <v>9</v>
      </c>
      <c r="D13" s="17">
        <v>1</v>
      </c>
      <c r="E13" s="17">
        <v>0</v>
      </c>
      <c r="F13" s="17">
        <v>8</v>
      </c>
      <c r="G13" s="274">
        <v>4</v>
      </c>
      <c r="H13" s="275" t="s">
        <v>13</v>
      </c>
      <c r="I13" s="276">
        <v>57</v>
      </c>
      <c r="J13" s="53">
        <v>3</v>
      </c>
      <c r="L13" s="73"/>
      <c r="M13" s="245"/>
      <c r="N13" s="75"/>
      <c r="P13" s="73"/>
      <c r="Q13" s="246"/>
      <c r="R13" s="75"/>
    </row>
    <row r="14" spans="1:22" ht="16.5" thickBot="1" x14ac:dyDescent="0.3">
      <c r="A14" s="36">
        <v>10</v>
      </c>
      <c r="B14" s="277" t="s">
        <v>93</v>
      </c>
      <c r="C14" s="58">
        <v>9</v>
      </c>
      <c r="D14" s="17">
        <v>0</v>
      </c>
      <c r="E14" s="17">
        <v>0</v>
      </c>
      <c r="F14" s="17">
        <v>9</v>
      </c>
      <c r="G14" s="274">
        <v>9</v>
      </c>
      <c r="H14" s="275" t="s">
        <v>13</v>
      </c>
      <c r="I14" s="276">
        <v>60</v>
      </c>
      <c r="J14" s="53">
        <v>0</v>
      </c>
      <c r="L14" s="60"/>
      <c r="M14" s="253"/>
      <c r="N14" s="71"/>
      <c r="P14" s="60"/>
      <c r="Q14" s="253"/>
      <c r="R14" s="61"/>
    </row>
    <row r="15" spans="1:22" ht="15.75" x14ac:dyDescent="0.25">
      <c r="A15" s="19"/>
      <c r="B15" s="15"/>
      <c r="C15" s="19"/>
      <c r="D15" s="19"/>
      <c r="E15" s="33"/>
      <c r="J15" s="20"/>
      <c r="L15" s="60"/>
      <c r="M15" s="260"/>
      <c r="N15" s="71"/>
      <c r="P15" s="60"/>
      <c r="Q15" s="253"/>
      <c r="R15" s="71"/>
    </row>
    <row r="16" spans="1:22" s="19" customFormat="1" ht="15.75" customHeight="1" x14ac:dyDescent="0.25">
      <c r="A16" s="242"/>
      <c r="B16" s="243"/>
      <c r="C16" s="239"/>
      <c r="D16" s="20"/>
      <c r="E16" s="20"/>
      <c r="F16" s="20"/>
      <c r="G16" s="29"/>
      <c r="H16" s="240"/>
      <c r="I16" s="30"/>
      <c r="J16" s="241"/>
      <c r="L16" s="60"/>
      <c r="M16" s="245"/>
      <c r="N16" s="144"/>
      <c r="P16" s="73"/>
      <c r="Q16" s="258"/>
      <c r="R16" s="75"/>
    </row>
    <row r="17" spans="1:18" ht="15.7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0"/>
      <c r="L17" s="73"/>
      <c r="M17" s="246"/>
      <c r="N17" s="75"/>
      <c r="P17" s="60"/>
      <c r="Q17" s="246"/>
      <c r="R17" s="71"/>
    </row>
    <row r="18" spans="1:18" ht="15.75" customHeight="1" x14ac:dyDescent="0.2">
      <c r="L18" s="60"/>
      <c r="M18" s="246"/>
      <c r="N18" s="61"/>
      <c r="P18" s="60"/>
      <c r="Q18" s="245"/>
      <c r="R18" s="71"/>
    </row>
    <row r="19" spans="1:18" ht="15.75" customHeight="1" x14ac:dyDescent="0.2">
      <c r="L19" s="73"/>
      <c r="M19" s="246"/>
      <c r="N19" s="75"/>
      <c r="P19" s="73"/>
      <c r="Q19" s="245"/>
      <c r="R19" s="75"/>
    </row>
    <row r="20" spans="1:18" ht="15.75" customHeight="1" x14ac:dyDescent="0.2">
      <c r="L20" s="60"/>
      <c r="M20" s="257"/>
      <c r="N20" s="71"/>
      <c r="P20" s="60"/>
      <c r="Q20" s="245"/>
      <c r="R20" s="144"/>
    </row>
    <row r="21" spans="1:18" ht="15.75" customHeight="1" x14ac:dyDescent="0.2">
      <c r="L21" s="73"/>
      <c r="M21" s="246"/>
      <c r="N21" s="75"/>
      <c r="P21" s="73"/>
      <c r="Q21" s="246"/>
      <c r="R21" s="75"/>
    </row>
    <row r="22" spans="1:18" ht="15.75" customHeight="1" x14ac:dyDescent="0.2">
      <c r="L22" s="60"/>
      <c r="M22" s="245"/>
      <c r="N22" s="71"/>
      <c r="P22" s="73"/>
      <c r="Q22" s="245"/>
      <c r="R22" s="75"/>
    </row>
    <row r="23" spans="1:18" ht="15.75" customHeight="1" x14ac:dyDescent="0.2">
      <c r="L23" s="60"/>
      <c r="M23" s="246"/>
      <c r="N23" s="61"/>
      <c r="P23" s="73"/>
      <c r="Q23" s="245"/>
      <c r="R23" s="75"/>
    </row>
    <row r="24" spans="1:18" ht="15.75" customHeight="1" x14ac:dyDescent="0.2">
      <c r="L24" s="60"/>
      <c r="M24" s="245"/>
      <c r="N24" s="71"/>
      <c r="P24" s="60"/>
      <c r="Q24" s="245"/>
      <c r="R24" s="71"/>
    </row>
    <row r="25" spans="1:18" ht="15.75" customHeight="1" x14ac:dyDescent="0.2">
      <c r="L25" s="60"/>
      <c r="M25" s="246"/>
      <c r="N25" s="71"/>
      <c r="P25" s="60"/>
      <c r="Q25" s="245"/>
      <c r="R25" s="71"/>
    </row>
    <row r="26" spans="1:18" ht="15.75" customHeight="1" x14ac:dyDescent="0.2">
      <c r="L26" s="73"/>
      <c r="M26" s="258"/>
      <c r="N26" s="75"/>
      <c r="P26" s="60"/>
      <c r="Q26" s="258"/>
      <c r="R26" s="71"/>
    </row>
    <row r="27" spans="1:18" ht="15.75" customHeight="1" x14ac:dyDescent="0.2">
      <c r="L27" s="60"/>
      <c r="M27" s="245"/>
      <c r="N27" s="61"/>
      <c r="P27" s="73"/>
      <c r="Q27" s="258"/>
      <c r="R27" s="75"/>
    </row>
    <row r="28" spans="1:18" ht="15.75" customHeight="1" x14ac:dyDescent="0.2">
      <c r="L28" s="60"/>
      <c r="M28" s="245"/>
      <c r="N28" s="71"/>
      <c r="P28" s="60"/>
      <c r="Q28" s="246"/>
      <c r="R28" s="61"/>
    </row>
    <row r="29" spans="1:18" ht="15.75" customHeight="1" x14ac:dyDescent="0.2">
      <c r="L29" s="73"/>
      <c r="M29" s="246"/>
      <c r="N29" s="75"/>
      <c r="P29" s="60"/>
      <c r="Q29" s="246"/>
      <c r="R29" s="71"/>
    </row>
    <row r="30" spans="1:18" ht="15.75" customHeight="1" x14ac:dyDescent="0.2">
      <c r="L30" s="60"/>
      <c r="M30" s="245"/>
      <c r="N30" s="71"/>
      <c r="P30" s="60"/>
      <c r="Q30" s="245"/>
      <c r="R30" s="71"/>
    </row>
    <row r="31" spans="1:18" ht="15.75" customHeight="1" x14ac:dyDescent="0.2">
      <c r="L31" s="60"/>
      <c r="M31" s="244"/>
      <c r="N31" s="61"/>
      <c r="P31" s="60"/>
      <c r="Q31" s="245"/>
      <c r="R31" s="71"/>
    </row>
    <row r="32" spans="1:18" ht="15.75" customHeight="1" x14ac:dyDescent="0.2">
      <c r="L32" s="60"/>
      <c r="M32" s="257"/>
      <c r="N32" s="71"/>
      <c r="P32" s="60"/>
      <c r="Q32" s="245"/>
      <c r="R32" s="71"/>
    </row>
    <row r="33" spans="12:18" ht="15.75" customHeight="1" x14ac:dyDescent="0.2">
      <c r="L33" s="60"/>
      <c r="M33" s="244"/>
      <c r="N33" s="71"/>
      <c r="P33" s="60"/>
      <c r="Q33" s="245"/>
      <c r="R33" s="61"/>
    </row>
    <row r="34" spans="12:18" ht="15.75" customHeight="1" x14ac:dyDescent="0.2">
      <c r="L34" s="73"/>
      <c r="M34" s="245"/>
      <c r="N34" s="75"/>
      <c r="P34" s="60"/>
      <c r="Q34" s="245"/>
      <c r="R34" s="71"/>
    </row>
    <row r="35" spans="12:18" ht="15.75" customHeight="1" x14ac:dyDescent="0.2">
      <c r="L35" s="73"/>
      <c r="M35" s="246"/>
      <c r="N35" s="75"/>
      <c r="P35" s="60"/>
      <c r="Q35" s="246"/>
      <c r="R35" s="61"/>
    </row>
    <row r="36" spans="12:18" ht="15.75" customHeight="1" x14ac:dyDescent="0.2">
      <c r="L36" s="73"/>
      <c r="M36" s="245"/>
      <c r="N36" s="75"/>
      <c r="P36" s="60"/>
      <c r="Q36" s="251"/>
      <c r="R36" s="61"/>
    </row>
    <row r="37" spans="12:18" ht="15.75" customHeight="1" x14ac:dyDescent="0.2">
      <c r="L37" s="60"/>
      <c r="M37" s="258"/>
      <c r="N37" s="61"/>
      <c r="P37" s="69"/>
      <c r="Q37" s="251"/>
      <c r="R37" s="71"/>
    </row>
    <row r="38" spans="12:18" ht="15.75" customHeight="1" x14ac:dyDescent="0.2">
      <c r="L38" s="60"/>
      <c r="M38" s="245"/>
      <c r="N38" s="61"/>
      <c r="P38" s="69"/>
      <c r="Q38" s="251"/>
      <c r="R38" s="71"/>
    </row>
    <row r="39" spans="12:18" ht="15.75" customHeight="1" x14ac:dyDescent="0.2">
      <c r="L39" s="60"/>
      <c r="M39" s="245"/>
      <c r="N39" s="71"/>
      <c r="P39" s="73"/>
      <c r="Q39" s="251"/>
      <c r="R39" s="75"/>
    </row>
    <row r="40" spans="12:18" ht="15.75" customHeight="1" x14ac:dyDescent="0.2">
      <c r="L40" s="60"/>
      <c r="M40" s="246"/>
      <c r="N40" s="71"/>
      <c r="P40" s="73"/>
      <c r="Q40" s="251"/>
      <c r="R40" s="75"/>
    </row>
    <row r="41" spans="12:18" ht="15.75" customHeight="1" x14ac:dyDescent="0.2">
      <c r="L41" s="60"/>
      <c r="M41" s="246"/>
      <c r="N41" s="71"/>
      <c r="P41" s="69"/>
      <c r="Q41" s="251"/>
      <c r="R41" s="71"/>
    </row>
    <row r="42" spans="12:18" ht="15.75" customHeight="1" x14ac:dyDescent="0.2">
      <c r="L42" s="60"/>
      <c r="M42" s="246"/>
      <c r="N42" s="71"/>
      <c r="P42" s="60"/>
      <c r="Q42" s="251"/>
      <c r="R42" s="61"/>
    </row>
    <row r="43" spans="12:18" ht="15.75" customHeight="1" x14ac:dyDescent="0.2">
      <c r="L43" s="60"/>
      <c r="M43" s="246"/>
      <c r="N43" s="71"/>
      <c r="P43" s="60"/>
      <c r="Q43" s="251"/>
      <c r="R43" s="61"/>
    </row>
    <row r="44" spans="12:18" ht="15.75" customHeight="1" x14ac:dyDescent="0.2">
      <c r="L44" s="60"/>
      <c r="M44" s="246"/>
      <c r="N44" s="71"/>
      <c r="P44" s="60"/>
      <c r="Q44" s="251"/>
      <c r="R44" s="61"/>
    </row>
    <row r="45" spans="12:18" ht="15.75" customHeight="1" x14ac:dyDescent="0.2">
      <c r="L45" s="73"/>
      <c r="M45" s="244"/>
      <c r="N45" s="75"/>
      <c r="P45" s="69"/>
      <c r="Q45" s="251"/>
      <c r="R45" s="71"/>
    </row>
    <row r="46" spans="12:18" ht="15.75" customHeight="1" x14ac:dyDescent="0.2">
      <c r="L46" s="60"/>
      <c r="M46" s="257"/>
      <c r="N46" s="61"/>
      <c r="P46" s="73"/>
      <c r="Q46" s="252"/>
      <c r="R46" s="75"/>
    </row>
    <row r="47" spans="12:18" ht="15.75" customHeight="1" x14ac:dyDescent="0.2">
      <c r="L47" s="60"/>
      <c r="M47" s="259"/>
      <c r="N47" s="71"/>
      <c r="P47" s="69"/>
      <c r="Q47" s="251"/>
      <c r="R47" s="71"/>
    </row>
    <row r="48" spans="12:18" ht="15.75" customHeight="1" x14ac:dyDescent="0.2">
      <c r="L48" s="73"/>
      <c r="M48" s="245"/>
      <c r="N48" s="75"/>
      <c r="P48" s="60"/>
      <c r="Q48" s="251"/>
      <c r="R48" s="61"/>
    </row>
    <row r="49" spans="12:18" ht="15.75" customHeight="1" x14ac:dyDescent="0.2">
      <c r="L49" s="60"/>
      <c r="M49" s="245"/>
      <c r="N49" s="71"/>
      <c r="P49" s="73"/>
      <c r="Q49" s="248"/>
      <c r="R49" s="75"/>
    </row>
    <row r="50" spans="12:18" ht="15.75" customHeight="1" x14ac:dyDescent="0.2">
      <c r="L50" s="60"/>
      <c r="M50" s="258"/>
      <c r="N50" s="71"/>
      <c r="P50" s="60"/>
      <c r="Q50" s="252"/>
      <c r="R50" s="61"/>
    </row>
    <row r="51" spans="12:18" ht="15.75" customHeight="1" x14ac:dyDescent="0.2">
      <c r="L51" s="73"/>
      <c r="M51" s="258"/>
      <c r="N51" s="75"/>
      <c r="P51" s="60"/>
      <c r="Q51" s="248"/>
      <c r="R51" s="144"/>
    </row>
    <row r="52" spans="12:18" ht="15.75" customHeight="1" x14ac:dyDescent="0.2">
      <c r="L52" s="127"/>
      <c r="M52" s="246"/>
      <c r="N52" s="78"/>
      <c r="P52" s="174"/>
      <c r="Q52" s="251"/>
      <c r="R52" s="175"/>
    </row>
    <row r="53" spans="12:18" ht="15.75" customHeight="1" x14ac:dyDescent="0.2">
      <c r="L53" s="60"/>
      <c r="M53" s="245"/>
      <c r="N53" s="61"/>
      <c r="P53" s="69"/>
      <c r="Q53" s="251"/>
      <c r="R53" s="71"/>
    </row>
    <row r="54" spans="12:18" ht="15.75" customHeight="1" x14ac:dyDescent="0.2">
      <c r="L54" s="60"/>
      <c r="M54" s="246"/>
      <c r="N54" s="61"/>
      <c r="P54" s="73"/>
      <c r="Q54" s="251"/>
      <c r="R54" s="75"/>
    </row>
    <row r="55" spans="12:18" ht="15.75" customHeight="1" x14ac:dyDescent="0.2">
      <c r="L55" s="60"/>
      <c r="M55" s="246"/>
      <c r="N55" s="71"/>
      <c r="P55" s="73"/>
      <c r="Q55" s="248"/>
      <c r="R55" s="75"/>
    </row>
    <row r="56" spans="12:18" ht="15.75" customHeight="1" x14ac:dyDescent="0.2">
      <c r="L56" s="60"/>
      <c r="M56" s="246"/>
      <c r="N56" s="144"/>
      <c r="P56" s="69"/>
      <c r="Q56" s="251"/>
      <c r="R56" s="71"/>
    </row>
    <row r="57" spans="12:18" ht="15.75" customHeight="1" x14ac:dyDescent="0.2">
      <c r="L57" s="60"/>
      <c r="M57" s="245"/>
      <c r="N57" s="71"/>
      <c r="P57" s="69"/>
      <c r="Q57" s="248"/>
      <c r="R57" s="71"/>
    </row>
    <row r="58" spans="12:18" ht="15.75" customHeight="1" x14ac:dyDescent="0.2">
      <c r="L58" s="60"/>
      <c r="M58" s="248"/>
      <c r="N58" s="61"/>
      <c r="P58" s="60"/>
      <c r="Q58" s="251"/>
      <c r="R58" s="144"/>
    </row>
    <row r="59" spans="12:18" ht="15.75" customHeight="1" x14ac:dyDescent="0.2">
      <c r="L59" s="60"/>
      <c r="M59" s="258"/>
      <c r="N59" s="61"/>
      <c r="P59" s="69"/>
      <c r="Q59" s="251"/>
      <c r="R59" s="71"/>
    </row>
    <row r="60" spans="12:18" ht="15.75" customHeight="1" x14ac:dyDescent="0.2">
      <c r="L60" s="60"/>
      <c r="M60" s="248"/>
      <c r="N60" s="71"/>
      <c r="P60" s="60"/>
      <c r="Q60" s="253"/>
      <c r="R60" s="144"/>
    </row>
    <row r="61" spans="12:18" ht="15.75" customHeight="1" x14ac:dyDescent="0.2">
      <c r="L61" s="60"/>
      <c r="M61" s="245"/>
      <c r="N61" s="128"/>
      <c r="O61" s="113"/>
      <c r="P61" s="73"/>
      <c r="Q61" s="251"/>
      <c r="R61" s="233"/>
    </row>
    <row r="62" spans="12:18" ht="15.75" customHeight="1" x14ac:dyDescent="0.2">
      <c r="L62" s="60"/>
      <c r="M62" s="246"/>
      <c r="N62" s="144"/>
      <c r="P62" s="69"/>
      <c r="Q62" s="251"/>
      <c r="R62" s="61"/>
    </row>
    <row r="63" spans="12:18" ht="15.75" customHeight="1" x14ac:dyDescent="0.2">
      <c r="L63" s="60"/>
      <c r="M63" s="258"/>
      <c r="N63" s="61"/>
      <c r="P63" s="69"/>
      <c r="Q63" s="248"/>
      <c r="R63" s="71"/>
    </row>
    <row r="64" spans="12:18" ht="15.75" customHeight="1" x14ac:dyDescent="0.2">
      <c r="L64" s="261"/>
      <c r="M64" s="258"/>
      <c r="N64" s="262"/>
      <c r="P64" s="76"/>
      <c r="Q64" s="251"/>
      <c r="R64" s="77"/>
    </row>
    <row r="65" spans="11:18" ht="15.75" customHeight="1" x14ac:dyDescent="0.2">
      <c r="K65" s="130"/>
      <c r="L65" s="60"/>
      <c r="M65" s="245"/>
      <c r="N65" s="146"/>
      <c r="P65" s="60"/>
      <c r="Q65" s="251"/>
      <c r="R65" s="146"/>
    </row>
    <row r="66" spans="11:18" ht="15.75" customHeight="1" x14ac:dyDescent="0.2">
      <c r="K66" s="130"/>
      <c r="L66" s="73"/>
      <c r="M66" s="245"/>
      <c r="N66" s="131"/>
      <c r="P66" s="60"/>
      <c r="Q66" s="248"/>
      <c r="R66" s="146"/>
    </row>
    <row r="67" spans="11:18" ht="15.75" customHeight="1" x14ac:dyDescent="0.2">
      <c r="K67" s="130"/>
      <c r="L67" s="60"/>
      <c r="M67" s="246"/>
      <c r="N67" s="263"/>
      <c r="P67" s="73"/>
      <c r="Q67" s="248"/>
      <c r="R67" s="131"/>
    </row>
    <row r="68" spans="11:18" ht="15.75" customHeight="1" x14ac:dyDescent="0.2">
      <c r="K68" s="130"/>
      <c r="L68" s="261"/>
      <c r="M68" s="246"/>
      <c r="N68" s="75"/>
      <c r="P68" s="76"/>
      <c r="Q68" s="251"/>
      <c r="R68" s="61"/>
    </row>
    <row r="69" spans="11:18" ht="15.75" customHeight="1" x14ac:dyDescent="0.2">
      <c r="K69" s="130"/>
      <c r="L69" s="60"/>
      <c r="M69" s="245"/>
      <c r="N69" s="145"/>
      <c r="P69" s="69"/>
      <c r="Q69" s="251"/>
      <c r="R69" s="145"/>
    </row>
    <row r="70" spans="11:18" ht="15.75" customHeight="1" x14ac:dyDescent="0.2">
      <c r="K70" s="130"/>
      <c r="L70" s="69"/>
      <c r="M70" s="70"/>
      <c r="N70" s="145"/>
      <c r="P70" s="69"/>
      <c r="Q70" s="251"/>
      <c r="R70" s="145"/>
    </row>
    <row r="71" spans="11:18" ht="15.75" customHeight="1" x14ac:dyDescent="0.2">
      <c r="K71" s="130"/>
      <c r="L71" s="73"/>
      <c r="M71" s="137"/>
      <c r="N71" s="132"/>
      <c r="P71" s="73"/>
      <c r="Q71" s="254"/>
      <c r="R71" s="132"/>
    </row>
    <row r="72" spans="11:18" ht="15.75" customHeight="1" x14ac:dyDescent="0.2">
      <c r="K72" s="130"/>
      <c r="L72" s="69"/>
      <c r="M72" s="141"/>
      <c r="N72" s="145"/>
      <c r="P72" s="69"/>
      <c r="Q72" s="255"/>
      <c r="R72" s="145"/>
    </row>
    <row r="73" spans="11:18" ht="15.75" customHeight="1" x14ac:dyDescent="0.2">
      <c r="K73" s="130"/>
      <c r="L73" s="73"/>
      <c r="M73" s="143"/>
      <c r="N73" s="132"/>
      <c r="P73" s="73"/>
      <c r="Q73" s="256"/>
      <c r="R73" s="132"/>
    </row>
    <row r="74" spans="11:18" ht="15.75" customHeight="1" x14ac:dyDescent="0.2">
      <c r="K74" s="130"/>
      <c r="L74" s="60"/>
      <c r="M74" s="141"/>
      <c r="N74" s="136"/>
      <c r="P74" s="60"/>
      <c r="Q74" s="255"/>
      <c r="R74" s="136"/>
    </row>
    <row r="75" spans="11:18" ht="15.75" customHeight="1" x14ac:dyDescent="0.2">
      <c r="K75" s="130"/>
      <c r="L75" s="60"/>
      <c r="M75" s="134"/>
      <c r="N75" s="133"/>
      <c r="P75" s="60"/>
      <c r="Q75" s="254"/>
      <c r="R75" s="133"/>
    </row>
    <row r="76" spans="11:18" ht="15.75" customHeight="1" x14ac:dyDescent="0.2"/>
    <row r="77" spans="11:18" ht="15.75" customHeight="1" x14ac:dyDescent="0.2"/>
    <row r="78" spans="11:18" ht="15.75" customHeight="1" x14ac:dyDescent="0.2"/>
    <row r="79" spans="11:18" ht="15.75" customHeight="1" x14ac:dyDescent="0.2"/>
    <row r="80" spans="11:18" ht="15.75" customHeight="1" x14ac:dyDescent="0.2"/>
  </sheetData>
  <autoFilter ref="L3:N69">
    <sortState ref="L4:N79">
      <sortCondition descending="1" ref="N4:N79"/>
    </sortState>
  </autoFilter>
  <sortState ref="P5:R45">
    <sortCondition descending="1" ref="R5:R45"/>
  </sortState>
  <mergeCells count="1">
    <mergeCell ref="B2:I2"/>
  </mergeCells>
  <phoneticPr fontId="6" type="noConversion"/>
  <pageMargins left="0.33" right="0.28999999999999998" top="0.54" bottom="0.6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workbookViewId="0">
      <selection activeCell="L4" sqref="L4:L13"/>
    </sheetView>
    <sheetView workbookViewId="1"/>
  </sheetViews>
  <sheetFormatPr defaultColWidth="8.7109375" defaultRowHeight="12.75" x14ac:dyDescent="0.2"/>
  <cols>
    <col min="1" max="1" width="8.7109375" style="12" customWidth="1"/>
    <col min="2" max="2" width="26.42578125" customWidth="1"/>
    <col min="3" max="3" width="10.5703125" style="11" customWidth="1"/>
    <col min="4" max="4" width="9.5703125" customWidth="1"/>
    <col min="5" max="5" width="17" customWidth="1"/>
    <col min="6" max="6" width="14.140625" customWidth="1"/>
    <col min="7" max="7" width="4.28515625" customWidth="1"/>
    <col min="8" max="8" width="10.42578125" customWidth="1"/>
    <col min="9" max="9" width="30.42578125" customWidth="1"/>
    <col min="10" max="10" width="3.5703125" customWidth="1"/>
    <col min="11" max="11" width="2.85546875" customWidth="1"/>
    <col min="12" max="12" width="22.140625" customWidth="1"/>
    <col min="13" max="13" width="3" customWidth="1"/>
    <col min="14" max="14" width="4" customWidth="1"/>
    <col min="15" max="15" width="27.5703125" customWidth="1"/>
    <col min="16" max="16" width="5.140625" customWidth="1"/>
    <col min="17" max="19" width="4.7109375" style="11" customWidth="1"/>
    <col min="20" max="20" width="3.28515625" customWidth="1"/>
    <col min="21" max="21" width="1.42578125" customWidth="1"/>
    <col min="22" max="22" width="3.28515625" customWidth="1"/>
    <col min="23" max="23" width="7" style="11" customWidth="1"/>
    <col min="24" max="24" width="10.140625" customWidth="1"/>
    <col min="25" max="25" width="11.7109375" customWidth="1"/>
    <col min="26" max="26" width="21.28515625" customWidth="1"/>
    <col min="27" max="27" width="8" customWidth="1"/>
  </cols>
  <sheetData>
    <row r="1" spans="1:27" s="3" customFormat="1" ht="21.95" customHeight="1" thickTop="1" thickBot="1" x14ac:dyDescent="0.3">
      <c r="A1" s="1" t="s">
        <v>79</v>
      </c>
      <c r="B1" s="2" t="s">
        <v>81</v>
      </c>
      <c r="D1" s="319" t="str">
        <f>REPT('1.kolo'!L21,1)</f>
        <v>MLADŠÍ PŘÍPRAVKA (roč. 2010 a mladší)</v>
      </c>
      <c r="E1" s="319"/>
      <c r="F1" s="319"/>
      <c r="G1" s="5"/>
      <c r="H1" s="5"/>
      <c r="I1" s="5" t="str">
        <f>REPT('1.kolo'!L19,1)</f>
        <v>Sobota 26.1.2019</v>
      </c>
      <c r="Q1" s="6"/>
      <c r="R1" s="6"/>
      <c r="S1" s="6"/>
      <c r="W1" s="6"/>
      <c r="Y1" s="320" t="s">
        <v>80</v>
      </c>
      <c r="Z1" s="321"/>
      <c r="AA1" s="322"/>
    </row>
    <row r="2" spans="1:27" s="3" customFormat="1" ht="5.0999999999999996" customHeight="1" thickTop="1" thickBot="1" x14ac:dyDescent="0.3">
      <c r="A2" s="1"/>
      <c r="B2" s="4"/>
      <c r="C2" s="6"/>
      <c r="F2" s="4"/>
      <c r="G2" s="5"/>
      <c r="Q2" s="6"/>
      <c r="R2" s="6"/>
      <c r="S2" s="6"/>
      <c r="W2" s="6"/>
      <c r="Y2"/>
      <c r="Z2"/>
      <c r="AA2"/>
    </row>
    <row r="3" spans="1:27" s="202" customFormat="1" ht="20.100000000000001" customHeight="1" thickBot="1" x14ac:dyDescent="0.25">
      <c r="A3" s="217" t="s">
        <v>19</v>
      </c>
      <c r="B3" s="218"/>
      <c r="C3" s="219"/>
      <c r="D3" s="218" t="str">
        <f>REPT('1.kolo'!L15,1)</f>
        <v>Ročník 2018-2019</v>
      </c>
      <c r="E3" s="220"/>
      <c r="F3" s="221" t="s">
        <v>91</v>
      </c>
      <c r="G3" s="221"/>
      <c r="H3" s="220"/>
      <c r="I3" s="220"/>
      <c r="N3" s="222"/>
      <c r="O3" s="222"/>
      <c r="P3" s="222" t="s">
        <v>3</v>
      </c>
      <c r="Q3" s="223" t="s">
        <v>0</v>
      </c>
      <c r="R3" s="223" t="s">
        <v>1</v>
      </c>
      <c r="S3" s="223" t="s">
        <v>2</v>
      </c>
      <c r="T3" s="323" t="s">
        <v>20</v>
      </c>
      <c r="U3" s="324"/>
      <c r="V3" s="325"/>
      <c r="W3" s="223" t="s">
        <v>4</v>
      </c>
      <c r="Y3" s="224" t="s">
        <v>76</v>
      </c>
      <c r="Z3" s="225" t="s">
        <v>77</v>
      </c>
      <c r="AA3" s="226" t="s">
        <v>78</v>
      </c>
    </row>
    <row r="4" spans="1:27" ht="20.100000000000001" customHeight="1" thickTop="1" x14ac:dyDescent="0.25">
      <c r="A4" s="152">
        <v>0.34375</v>
      </c>
      <c r="B4" s="210" t="str">
        <f>REPT(L4,1)</f>
        <v>TJ Hradiště A</v>
      </c>
      <c r="C4" s="65"/>
      <c r="D4" s="316"/>
      <c r="E4" s="317"/>
      <c r="F4" s="317"/>
      <c r="G4" s="317"/>
      <c r="H4" s="317"/>
      <c r="I4" s="318"/>
      <c r="K4" s="79">
        <v>1</v>
      </c>
      <c r="L4" s="246" t="s">
        <v>89</v>
      </c>
      <c r="M4" s="14"/>
      <c r="N4" s="49">
        <v>1</v>
      </c>
      <c r="O4" s="168"/>
      <c r="P4" s="50"/>
      <c r="Q4" s="18"/>
      <c r="R4" s="18"/>
      <c r="S4" s="18"/>
      <c r="T4" s="24"/>
      <c r="U4" s="25" t="s">
        <v>13</v>
      </c>
      <c r="V4" s="26"/>
      <c r="W4" s="51"/>
      <c r="Y4" s="182"/>
      <c r="Z4" s="183"/>
      <c r="AA4" s="184"/>
    </row>
    <row r="5" spans="1:27" ht="20.100000000000001" customHeight="1" thickBot="1" x14ac:dyDescent="0.3">
      <c r="A5" s="153"/>
      <c r="B5" s="211" t="str">
        <f>REPT(L5,1)</f>
        <v>FC Písek</v>
      </c>
      <c r="C5" s="66"/>
      <c r="D5" s="313"/>
      <c r="E5" s="314"/>
      <c r="F5" s="314"/>
      <c r="G5" s="314"/>
      <c r="H5" s="314"/>
      <c r="I5" s="315"/>
      <c r="K5" s="52">
        <v>2</v>
      </c>
      <c r="L5" s="245" t="s">
        <v>94</v>
      </c>
      <c r="N5" s="49">
        <v>2</v>
      </c>
      <c r="O5" s="179"/>
      <c r="P5" s="50"/>
      <c r="Q5" s="18"/>
      <c r="R5" s="18"/>
      <c r="S5" s="18"/>
      <c r="T5" s="24"/>
      <c r="U5" s="25" t="s">
        <v>13</v>
      </c>
      <c r="V5" s="26"/>
      <c r="W5" s="51"/>
      <c r="Y5" s="185"/>
      <c r="Z5" s="183"/>
      <c r="AA5" s="186"/>
    </row>
    <row r="6" spans="1:27" ht="20.100000000000001" customHeight="1" thickTop="1" x14ac:dyDescent="0.25">
      <c r="A6" s="152">
        <v>0.36319444444444443</v>
      </c>
      <c r="B6" s="212" t="str">
        <f>REPT(L6,1)</f>
        <v>TJ Bechyně</v>
      </c>
      <c r="C6" s="67"/>
      <c r="D6" s="310"/>
      <c r="E6" s="311"/>
      <c r="F6" s="311"/>
      <c r="G6" s="311"/>
      <c r="H6" s="311"/>
      <c r="I6" s="312"/>
      <c r="K6" s="80">
        <v>3</v>
      </c>
      <c r="L6" s="277" t="s">
        <v>85</v>
      </c>
      <c r="N6" s="49">
        <v>3</v>
      </c>
      <c r="O6" s="180"/>
      <c r="P6" s="50"/>
      <c r="Q6" s="18"/>
      <c r="R6" s="18"/>
      <c r="S6" s="18"/>
      <c r="T6" s="24"/>
      <c r="U6" s="25" t="s">
        <v>13</v>
      </c>
      <c r="V6" s="26"/>
      <c r="W6" s="51"/>
      <c r="Y6" s="185"/>
      <c r="Z6" s="188"/>
      <c r="AA6" s="186"/>
    </row>
    <row r="7" spans="1:27" ht="20.100000000000001" customHeight="1" thickBot="1" x14ac:dyDescent="0.3">
      <c r="A7" s="153"/>
      <c r="B7" s="211" t="str">
        <f>REPT(L7,1)</f>
        <v>FK Meteor Tábor</v>
      </c>
      <c r="C7" s="66"/>
      <c r="D7" s="313"/>
      <c r="E7" s="314"/>
      <c r="F7" s="314"/>
      <c r="G7" s="314"/>
      <c r="H7" s="314"/>
      <c r="I7" s="315"/>
      <c r="K7" s="52">
        <v>4</v>
      </c>
      <c r="L7" s="277" t="s">
        <v>92</v>
      </c>
      <c r="N7" s="49">
        <v>4</v>
      </c>
      <c r="O7" s="168"/>
      <c r="P7" s="50"/>
      <c r="Q7" s="18"/>
      <c r="R7" s="18"/>
      <c r="S7" s="18"/>
      <c r="T7" s="24"/>
      <c r="U7" s="25" t="s">
        <v>13</v>
      </c>
      <c r="V7" s="26"/>
      <c r="W7" s="51"/>
      <c r="Y7" s="187"/>
      <c r="Z7" s="188"/>
      <c r="AA7" s="186"/>
    </row>
    <row r="8" spans="1:27" ht="20.100000000000001" customHeight="1" thickTop="1" thickBot="1" x14ac:dyDescent="0.3">
      <c r="A8" s="152">
        <v>0.38263888888888892</v>
      </c>
      <c r="B8" s="212" t="str">
        <f>REPT(L4,1)</f>
        <v>TJ Hradiště A</v>
      </c>
      <c r="C8" s="67"/>
      <c r="D8" s="310"/>
      <c r="E8" s="311"/>
      <c r="F8" s="311"/>
      <c r="G8" s="311"/>
      <c r="H8" s="311"/>
      <c r="I8" s="312"/>
      <c r="K8" s="52">
        <v>5</v>
      </c>
      <c r="L8" s="277" t="s">
        <v>82</v>
      </c>
      <c r="N8" s="161">
        <v>5</v>
      </c>
      <c r="O8" s="170"/>
      <c r="P8" s="162"/>
      <c r="Q8" s="163"/>
      <c r="R8" s="163"/>
      <c r="S8" s="163"/>
      <c r="T8" s="164"/>
      <c r="U8" s="165" t="s">
        <v>13</v>
      </c>
      <c r="V8" s="166"/>
      <c r="W8" s="167"/>
      <c r="Y8" s="185"/>
      <c r="Z8" s="188"/>
      <c r="AA8" s="186"/>
    </row>
    <row r="9" spans="1:27" ht="20.100000000000001" customHeight="1" thickTop="1" thickBot="1" x14ac:dyDescent="0.3">
      <c r="A9" s="153"/>
      <c r="B9" s="211" t="str">
        <f>REPT(L8,1)</f>
        <v>FK OLYMPIE Týn</v>
      </c>
      <c r="C9" s="66"/>
      <c r="D9" s="313"/>
      <c r="E9" s="314"/>
      <c r="F9" s="314"/>
      <c r="G9" s="314"/>
      <c r="H9" s="314"/>
      <c r="I9" s="315"/>
      <c r="K9" s="80">
        <v>6</v>
      </c>
      <c r="L9" s="277" t="s">
        <v>106</v>
      </c>
      <c r="N9" s="81">
        <v>6</v>
      </c>
      <c r="O9" s="181"/>
      <c r="P9" s="156"/>
      <c r="Q9" s="72"/>
      <c r="R9" s="72"/>
      <c r="S9" s="72"/>
      <c r="T9" s="157"/>
      <c r="U9" s="158" t="s">
        <v>13</v>
      </c>
      <c r="V9" s="159"/>
      <c r="W9" s="160"/>
      <c r="Y9" s="187"/>
      <c r="Z9" s="188"/>
      <c r="AA9" s="189"/>
    </row>
    <row r="10" spans="1:27" ht="20.100000000000001" customHeight="1" thickTop="1" x14ac:dyDescent="0.25">
      <c r="A10" s="152">
        <v>0.40208333333333335</v>
      </c>
      <c r="B10" s="212" t="str">
        <f>REPT(L5,1)</f>
        <v>FC Písek</v>
      </c>
      <c r="C10" s="67"/>
      <c r="D10" s="310"/>
      <c r="E10" s="311"/>
      <c r="F10" s="311"/>
      <c r="G10" s="311"/>
      <c r="H10" s="311"/>
      <c r="I10" s="312"/>
      <c r="K10" s="52">
        <v>7</v>
      </c>
      <c r="L10" s="277" t="s">
        <v>84</v>
      </c>
      <c r="N10" s="52">
        <v>7</v>
      </c>
      <c r="O10" s="168"/>
      <c r="P10" s="58"/>
      <c r="Q10" s="17"/>
      <c r="R10" s="17"/>
      <c r="S10" s="17"/>
      <c r="T10" s="27"/>
      <c r="U10" s="55" t="s">
        <v>13</v>
      </c>
      <c r="V10" s="28"/>
      <c r="W10" s="53"/>
      <c r="Y10" s="69"/>
      <c r="Z10" s="70"/>
      <c r="AA10" s="71"/>
    </row>
    <row r="11" spans="1:27" ht="20.100000000000001" customHeight="1" thickBot="1" x14ac:dyDescent="0.3">
      <c r="A11" s="153"/>
      <c r="B11" s="211" t="str">
        <f>REPT(L7,1)</f>
        <v>FK Meteor Tábor</v>
      </c>
      <c r="C11" s="66"/>
      <c r="D11" s="313"/>
      <c r="E11" s="314"/>
      <c r="F11" s="314"/>
      <c r="G11" s="314"/>
      <c r="H11" s="314"/>
      <c r="I11" s="315"/>
      <c r="K11" s="52">
        <v>8</v>
      </c>
      <c r="L11" s="277" t="s">
        <v>83</v>
      </c>
      <c r="N11" s="52">
        <v>8</v>
      </c>
      <c r="O11" s="171"/>
      <c r="P11" s="58"/>
      <c r="Q11" s="17"/>
      <c r="R11" s="17"/>
      <c r="S11" s="17"/>
      <c r="T11" s="27"/>
      <c r="U11" s="55" t="s">
        <v>13</v>
      </c>
      <c r="V11" s="28"/>
      <c r="W11" s="53"/>
      <c r="Y11" s="69"/>
      <c r="Z11" s="70"/>
      <c r="AA11" s="71"/>
    </row>
    <row r="12" spans="1:27" ht="20.100000000000001" customHeight="1" thickTop="1" x14ac:dyDescent="0.25">
      <c r="A12" s="152">
        <v>0.42152777777777778</v>
      </c>
      <c r="B12" s="212" t="str">
        <f>REPT(L6,1)</f>
        <v>TJ Bechyně</v>
      </c>
      <c r="C12" s="67"/>
      <c r="D12" s="310"/>
      <c r="E12" s="311"/>
      <c r="F12" s="311"/>
      <c r="G12" s="311"/>
      <c r="H12" s="311"/>
      <c r="I12" s="312"/>
      <c r="K12" s="52">
        <v>9</v>
      </c>
      <c r="L12" s="277" t="s">
        <v>90</v>
      </c>
      <c r="N12" s="52">
        <v>9</v>
      </c>
      <c r="O12" s="169"/>
      <c r="P12" s="58"/>
      <c r="Q12" s="17"/>
      <c r="R12" s="17"/>
      <c r="S12" s="17"/>
      <c r="T12" s="27"/>
      <c r="U12" s="55" t="s">
        <v>13</v>
      </c>
      <c r="V12" s="28"/>
      <c r="W12" s="53"/>
      <c r="Y12" s="60"/>
      <c r="Z12" s="70"/>
      <c r="AA12" s="61"/>
    </row>
    <row r="13" spans="1:27" ht="20.100000000000001" customHeight="1" thickBot="1" x14ac:dyDescent="0.3">
      <c r="A13" s="153"/>
      <c r="B13" s="211" t="str">
        <f>REPT(L8,1)</f>
        <v>FK OLYMPIE Týn</v>
      </c>
      <c r="C13" s="66"/>
      <c r="D13" s="313"/>
      <c r="E13" s="314"/>
      <c r="F13" s="314"/>
      <c r="G13" s="314"/>
      <c r="H13" s="314"/>
      <c r="I13" s="315"/>
      <c r="K13" s="81">
        <v>10</v>
      </c>
      <c r="L13" s="277" t="s">
        <v>93</v>
      </c>
      <c r="N13" s="52">
        <v>10</v>
      </c>
      <c r="O13" s="168"/>
      <c r="P13" s="58"/>
      <c r="Q13" s="17"/>
      <c r="R13" s="17"/>
      <c r="S13" s="17"/>
      <c r="T13" s="27"/>
      <c r="U13" s="55" t="s">
        <v>13</v>
      </c>
      <c r="V13" s="28"/>
      <c r="W13" s="53"/>
      <c r="Y13" s="69"/>
      <c r="Z13" s="70"/>
      <c r="AA13" s="71"/>
    </row>
    <row r="14" spans="1:27" ht="20.100000000000001" customHeight="1" thickTop="1" x14ac:dyDescent="0.25">
      <c r="A14" s="152">
        <v>0.44097222222222227</v>
      </c>
      <c r="B14" s="212" t="str">
        <f>REPT(L4,1)</f>
        <v>TJ Hradiště A</v>
      </c>
      <c r="C14" s="67"/>
      <c r="D14" s="310"/>
      <c r="E14" s="311"/>
      <c r="F14" s="311"/>
      <c r="G14" s="311"/>
      <c r="H14" s="311"/>
      <c r="I14" s="312"/>
      <c r="Y14" s="60"/>
      <c r="Z14" s="74"/>
      <c r="AA14" s="61"/>
    </row>
    <row r="15" spans="1:27" ht="20.100000000000001" customHeight="1" thickBot="1" x14ac:dyDescent="0.3">
      <c r="A15" s="153"/>
      <c r="B15" s="211" t="str">
        <f>REPT(L7,1)</f>
        <v>FK Meteor Tábor</v>
      </c>
      <c r="C15" s="66"/>
      <c r="D15" s="313"/>
      <c r="E15" s="314"/>
      <c r="F15" s="314"/>
      <c r="G15" s="314"/>
      <c r="H15" s="314"/>
      <c r="I15" s="315"/>
      <c r="Y15" s="69"/>
      <c r="Z15" s="70"/>
      <c r="AA15" s="71"/>
    </row>
    <row r="16" spans="1:27" ht="20.100000000000001" customHeight="1" thickTop="1" x14ac:dyDescent="0.25">
      <c r="A16" s="152">
        <v>0.4604166666666667</v>
      </c>
      <c r="B16" s="212" t="str">
        <f>REPT(L5,1)</f>
        <v>FC Písek</v>
      </c>
      <c r="C16" s="67"/>
      <c r="D16" s="316"/>
      <c r="E16" s="317"/>
      <c r="F16" s="317"/>
      <c r="G16" s="317"/>
      <c r="H16" s="317"/>
      <c r="I16" s="318"/>
      <c r="Y16" s="69"/>
      <c r="Z16" s="70"/>
      <c r="AA16" s="71"/>
    </row>
    <row r="17" spans="1:27" ht="20.100000000000001" customHeight="1" thickBot="1" x14ac:dyDescent="0.3">
      <c r="A17" s="153"/>
      <c r="B17" s="211" t="str">
        <f>REPT(L8,1)</f>
        <v>FK OLYMPIE Týn</v>
      </c>
      <c r="C17" s="66"/>
      <c r="D17" s="313"/>
      <c r="E17" s="314"/>
      <c r="F17" s="314"/>
      <c r="G17" s="314"/>
      <c r="H17" s="314"/>
      <c r="I17" s="315"/>
      <c r="S17" s="20"/>
      <c r="T17" s="19"/>
      <c r="U17" s="19"/>
      <c r="V17" s="19"/>
      <c r="W17" s="20"/>
      <c r="Y17" s="73"/>
      <c r="Z17" s="74"/>
      <c r="AA17" s="75"/>
    </row>
    <row r="18" spans="1:27" ht="20.100000000000001" customHeight="1" thickTop="1" x14ac:dyDescent="0.25">
      <c r="A18" s="152">
        <v>0.47986111111111113</v>
      </c>
      <c r="B18" s="212" t="str">
        <f>REPT(L4,1)</f>
        <v>TJ Hradiště A</v>
      </c>
      <c r="C18" s="67"/>
      <c r="D18" s="310"/>
      <c r="E18" s="311"/>
      <c r="F18" s="311"/>
      <c r="G18" s="311"/>
      <c r="H18" s="311"/>
      <c r="I18" s="312"/>
      <c r="O18" s="15"/>
      <c r="P18" s="54"/>
      <c r="S18" s="20"/>
      <c r="T18" s="29"/>
      <c r="U18" s="29"/>
      <c r="V18" s="30"/>
      <c r="W18" s="31"/>
      <c r="Y18" s="60"/>
      <c r="Z18" s="70"/>
      <c r="AA18" s="61"/>
    </row>
    <row r="19" spans="1:27" ht="20.100000000000001" customHeight="1" thickBot="1" x14ac:dyDescent="0.3">
      <c r="A19" s="153"/>
      <c r="B19" s="211" t="str">
        <f>REPT(L6,1)</f>
        <v>TJ Bechyně</v>
      </c>
      <c r="C19" s="66"/>
      <c r="D19" s="313"/>
      <c r="E19" s="314"/>
      <c r="F19" s="314"/>
      <c r="G19" s="314"/>
      <c r="H19" s="314"/>
      <c r="I19" s="315"/>
      <c r="S19" s="20"/>
      <c r="T19" s="19"/>
      <c r="U19" s="19"/>
      <c r="V19" s="19"/>
      <c r="W19" s="20"/>
      <c r="Y19" s="69"/>
      <c r="Z19" s="70"/>
      <c r="AA19" s="71"/>
    </row>
    <row r="20" spans="1:27" ht="20.100000000000001" customHeight="1" thickTop="1" x14ac:dyDescent="0.25">
      <c r="A20" s="152">
        <v>0.4993055555555555</v>
      </c>
      <c r="B20" s="212" t="str">
        <f>REPT(L8,1)</f>
        <v>FK OLYMPIE Týn</v>
      </c>
      <c r="C20" s="67"/>
      <c r="D20" s="310"/>
      <c r="E20" s="311"/>
      <c r="F20" s="311"/>
      <c r="G20" s="311"/>
      <c r="H20" s="311"/>
      <c r="I20" s="312"/>
      <c r="S20" s="20"/>
      <c r="T20" s="19"/>
      <c r="U20" s="19"/>
      <c r="V20" s="19"/>
      <c r="W20" s="20"/>
      <c r="Y20" s="73"/>
      <c r="Z20" s="129"/>
      <c r="AA20" s="75"/>
    </row>
    <row r="21" spans="1:27" ht="20.100000000000001" customHeight="1" thickBot="1" x14ac:dyDescent="0.3">
      <c r="A21" s="153"/>
      <c r="B21" s="211" t="str">
        <f>REPT(L7,1)</f>
        <v>FK Meteor Tábor</v>
      </c>
      <c r="C21" s="66"/>
      <c r="D21" s="313"/>
      <c r="E21" s="314"/>
      <c r="F21" s="314"/>
      <c r="G21" s="314"/>
      <c r="H21" s="314"/>
      <c r="I21" s="315"/>
      <c r="O21" s="13"/>
      <c r="P21" s="15"/>
      <c r="Q21" s="54"/>
      <c r="S21" s="20"/>
      <c r="T21" s="20"/>
      <c r="U21" s="20"/>
      <c r="V21" s="29"/>
      <c r="W21" s="30"/>
      <c r="X21" s="16"/>
      <c r="Y21" s="73"/>
      <c r="Z21" s="74"/>
      <c r="AA21" s="75"/>
    </row>
    <row r="22" spans="1:27" ht="20.100000000000001" customHeight="1" thickTop="1" x14ac:dyDescent="0.25">
      <c r="A22" s="152">
        <v>0.51874999999999993</v>
      </c>
      <c r="B22" s="212" t="str">
        <f>REPT(L6,1)</f>
        <v>TJ Bechyně</v>
      </c>
      <c r="C22" s="67"/>
      <c r="D22" s="310"/>
      <c r="E22" s="311"/>
      <c r="F22" s="311"/>
      <c r="G22" s="311"/>
      <c r="H22" s="311"/>
      <c r="I22" s="312"/>
      <c r="K22" s="9"/>
      <c r="S22" s="20"/>
      <c r="T22" s="19"/>
      <c r="U22" s="19"/>
      <c r="V22" s="19"/>
      <c r="W22" s="20"/>
      <c r="Y22" s="60"/>
      <c r="Z22" s="70"/>
      <c r="AA22" s="61"/>
    </row>
    <row r="23" spans="1:27" ht="20.100000000000001" customHeight="1" thickBot="1" x14ac:dyDescent="0.3">
      <c r="A23" s="153"/>
      <c r="B23" s="211" t="str">
        <f>REPT(L5,1)</f>
        <v>FC Písek</v>
      </c>
      <c r="C23" s="66"/>
      <c r="D23" s="313"/>
      <c r="E23" s="314"/>
      <c r="F23" s="314"/>
      <c r="G23" s="314"/>
      <c r="H23" s="314"/>
      <c r="I23" s="315"/>
      <c r="S23" s="20"/>
      <c r="T23" s="19"/>
      <c r="U23" s="19"/>
      <c r="V23" s="19"/>
      <c r="W23" s="20"/>
      <c r="Y23" s="60"/>
      <c r="Z23" s="59"/>
      <c r="AA23" s="61"/>
    </row>
    <row r="24" spans="1:27" ht="20.100000000000001" customHeight="1" thickTop="1" thickBot="1" x14ac:dyDescent="0.3">
      <c r="A24" s="154"/>
      <c r="B24" s="213"/>
      <c r="C24" s="148"/>
      <c r="D24" s="149"/>
      <c r="E24" s="150"/>
      <c r="F24" s="150"/>
      <c r="G24" s="150"/>
      <c r="H24" s="150"/>
      <c r="I24" s="151"/>
      <c r="Y24" s="69"/>
      <c r="Z24" s="129"/>
      <c r="AA24" s="71"/>
    </row>
    <row r="25" spans="1:27" ht="20.100000000000001" customHeight="1" thickTop="1" x14ac:dyDescent="0.25">
      <c r="A25" s="152">
        <v>0.53819444444444442</v>
      </c>
      <c r="B25" s="214" t="str">
        <f>REPT(L9,1)</f>
        <v>TJ SOKOL Bavorov</v>
      </c>
      <c r="C25" s="67"/>
      <c r="D25" s="310"/>
      <c r="E25" s="311"/>
      <c r="F25" s="311"/>
      <c r="G25" s="311"/>
      <c r="H25" s="311"/>
      <c r="I25" s="312"/>
      <c r="Y25" s="60"/>
      <c r="Z25" s="129"/>
      <c r="AA25" s="61"/>
    </row>
    <row r="26" spans="1:27" ht="20.100000000000001" customHeight="1" thickBot="1" x14ac:dyDescent="0.3">
      <c r="A26" s="153"/>
      <c r="B26" s="215" t="str">
        <f>REPT(L10,1)</f>
        <v>TJ SLAVOJ Temelín</v>
      </c>
      <c r="C26" s="66"/>
      <c r="D26" s="313"/>
      <c r="E26" s="314"/>
      <c r="F26" s="314"/>
      <c r="G26" s="314"/>
      <c r="H26" s="314"/>
      <c r="I26" s="315"/>
      <c r="Y26" s="69"/>
      <c r="Z26" s="70"/>
      <c r="AA26" s="71"/>
    </row>
    <row r="27" spans="1:27" ht="20.100000000000001" customHeight="1" thickTop="1" x14ac:dyDescent="0.25">
      <c r="A27" s="155">
        <v>0.55763888888888891</v>
      </c>
      <c r="B27" s="214" t="str">
        <f>REPT(L11,1)</f>
        <v>FK Protivín</v>
      </c>
      <c r="C27" s="67"/>
      <c r="D27" s="310"/>
      <c r="E27" s="311"/>
      <c r="F27" s="311"/>
      <c r="G27" s="311"/>
      <c r="H27" s="311"/>
      <c r="I27" s="312"/>
      <c r="Y27" s="69"/>
      <c r="Z27" s="59"/>
      <c r="AA27" s="71"/>
    </row>
    <row r="28" spans="1:27" ht="20.100000000000001" customHeight="1" thickBot="1" x14ac:dyDescent="0.3">
      <c r="A28" s="153"/>
      <c r="B28" s="215" t="str">
        <f>REPT(L12,1)</f>
        <v>TJ Hradiště B</v>
      </c>
      <c r="C28" s="66"/>
      <c r="D28" s="313"/>
      <c r="E28" s="314"/>
      <c r="F28" s="314"/>
      <c r="G28" s="314"/>
      <c r="H28" s="314"/>
      <c r="I28" s="315"/>
      <c r="Y28" s="69"/>
      <c r="Z28" s="70"/>
      <c r="AA28" s="71"/>
    </row>
    <row r="29" spans="1:27" ht="20.100000000000001" customHeight="1" thickTop="1" x14ac:dyDescent="0.25">
      <c r="A29" s="152">
        <v>0.57708333333333328</v>
      </c>
      <c r="B29" s="216" t="str">
        <f>REPT(L13,1)</f>
        <v>TJ TATRAN Lomnice</v>
      </c>
      <c r="C29" s="67"/>
      <c r="D29" s="310"/>
      <c r="E29" s="311"/>
      <c r="F29" s="311"/>
      <c r="G29" s="311"/>
      <c r="H29" s="311"/>
      <c r="I29" s="312"/>
      <c r="K29" s="13"/>
      <c r="L29" s="10"/>
      <c r="M29" s="14"/>
      <c r="Y29" s="60"/>
      <c r="Z29" s="70"/>
      <c r="AA29" s="61"/>
    </row>
    <row r="30" spans="1:27" ht="20.100000000000001" customHeight="1" thickBot="1" x14ac:dyDescent="0.3">
      <c r="A30" s="153"/>
      <c r="B30" s="215" t="str">
        <f>REPT(L10,1)</f>
        <v>TJ SLAVOJ Temelín</v>
      </c>
      <c r="C30" s="66"/>
      <c r="D30" s="313"/>
      <c r="E30" s="314"/>
      <c r="F30" s="314"/>
      <c r="G30" s="314"/>
      <c r="H30" s="314"/>
      <c r="I30" s="315"/>
      <c r="K30" s="13"/>
      <c r="L30" s="10"/>
      <c r="Y30" s="60"/>
      <c r="Z30" s="70"/>
      <c r="AA30" s="61"/>
    </row>
    <row r="31" spans="1:27" ht="20.100000000000001" customHeight="1" thickTop="1" x14ac:dyDescent="0.25">
      <c r="A31" s="155">
        <v>0.59652777777777777</v>
      </c>
      <c r="B31" s="216" t="str">
        <f>REPT(L11,1)</f>
        <v>FK Protivín</v>
      </c>
      <c r="C31" s="67"/>
      <c r="D31" s="310"/>
      <c r="E31" s="311"/>
      <c r="F31" s="311"/>
      <c r="G31" s="311"/>
      <c r="H31" s="311"/>
      <c r="I31" s="312"/>
      <c r="K31" s="13"/>
      <c r="L31" s="10"/>
      <c r="Y31" s="60"/>
      <c r="Z31" s="59"/>
      <c r="AA31" s="61"/>
    </row>
    <row r="32" spans="1:27" ht="20.100000000000001" customHeight="1" thickBot="1" x14ac:dyDescent="0.3">
      <c r="A32" s="153"/>
      <c r="B32" s="215" t="str">
        <f>REPT(L9,1)</f>
        <v>TJ SOKOL Bavorov</v>
      </c>
      <c r="C32" s="66"/>
      <c r="D32" s="313"/>
      <c r="E32" s="314"/>
      <c r="F32" s="314"/>
      <c r="G32" s="314"/>
      <c r="H32" s="314"/>
      <c r="I32" s="315"/>
      <c r="K32" s="13"/>
      <c r="L32" s="10"/>
      <c r="Y32" s="69"/>
      <c r="Z32" s="70"/>
      <c r="AA32" s="71"/>
    </row>
    <row r="33" spans="1:27" ht="20.100000000000001" customHeight="1" thickTop="1" x14ac:dyDescent="0.25">
      <c r="A33" s="152">
        <v>0.61597222222222225</v>
      </c>
      <c r="B33" s="216" t="str">
        <f>REPT(L12,1)</f>
        <v>TJ Hradiště B</v>
      </c>
      <c r="C33" s="67"/>
      <c r="D33" s="310"/>
      <c r="E33" s="311"/>
      <c r="F33" s="311"/>
      <c r="G33" s="311"/>
      <c r="H33" s="311"/>
      <c r="I33" s="312"/>
      <c r="K33" s="13"/>
      <c r="L33" s="10"/>
      <c r="Y33" s="69"/>
      <c r="Z33" s="70"/>
      <c r="AA33" s="71"/>
    </row>
    <row r="34" spans="1:27" ht="20.100000000000001" customHeight="1" thickBot="1" x14ac:dyDescent="0.3">
      <c r="A34" s="153"/>
      <c r="B34" s="215" t="str">
        <f>REPT(L13,1)</f>
        <v>TJ TATRAN Lomnice</v>
      </c>
      <c r="C34" s="66"/>
      <c r="D34" s="313"/>
      <c r="E34" s="314"/>
      <c r="F34" s="314"/>
      <c r="G34" s="314"/>
      <c r="H34" s="314"/>
      <c r="I34" s="315"/>
      <c r="K34" s="13"/>
      <c r="L34" s="10"/>
      <c r="Y34" s="73"/>
      <c r="Z34" s="70"/>
      <c r="AA34" s="75"/>
    </row>
    <row r="35" spans="1:27" ht="20.100000000000001" customHeight="1" thickTop="1" x14ac:dyDescent="0.25">
      <c r="A35" s="155">
        <v>0.63541666666666663</v>
      </c>
      <c r="B35" s="216" t="str">
        <f>REPT(L11,1)</f>
        <v>FK Protivín</v>
      </c>
      <c r="C35" s="67"/>
      <c r="D35" s="310"/>
      <c r="E35" s="311"/>
      <c r="F35" s="311"/>
      <c r="G35" s="311"/>
      <c r="H35" s="311"/>
      <c r="I35" s="312"/>
      <c r="K35" s="13"/>
      <c r="L35" s="10"/>
      <c r="Y35" s="60"/>
      <c r="Z35" s="140"/>
      <c r="AA35" s="61"/>
    </row>
    <row r="36" spans="1:27" ht="20.100000000000001" customHeight="1" thickBot="1" x14ac:dyDescent="0.3">
      <c r="A36" s="153"/>
      <c r="B36" s="215" t="str">
        <f>REPT(L10,1)</f>
        <v>TJ SLAVOJ Temelín</v>
      </c>
      <c r="C36" s="66"/>
      <c r="D36" s="313"/>
      <c r="E36" s="314"/>
      <c r="F36" s="314"/>
      <c r="G36" s="314"/>
      <c r="H36" s="314"/>
      <c r="I36" s="315"/>
      <c r="K36" s="13"/>
      <c r="L36" s="10"/>
      <c r="Y36" s="60"/>
      <c r="Z36" s="141"/>
      <c r="AA36" s="61"/>
    </row>
    <row r="37" spans="1:27" ht="20.100000000000001" customHeight="1" thickTop="1" x14ac:dyDescent="0.25">
      <c r="A37" s="152">
        <v>0.65486111111111112</v>
      </c>
      <c r="B37" s="216" t="str">
        <f>REPT(L9,1)</f>
        <v>TJ SOKOL Bavorov</v>
      </c>
      <c r="C37" s="67"/>
      <c r="D37" s="310"/>
      <c r="E37" s="311"/>
      <c r="F37" s="311"/>
      <c r="G37" s="311"/>
      <c r="H37" s="311"/>
      <c r="I37" s="312"/>
      <c r="K37" s="13"/>
      <c r="L37" s="10"/>
      <c r="Y37" s="69"/>
      <c r="Z37" s="143"/>
      <c r="AA37" s="71"/>
    </row>
    <row r="38" spans="1:27" ht="20.100000000000001" customHeight="1" thickBot="1" x14ac:dyDescent="0.3">
      <c r="A38" s="153"/>
      <c r="B38" s="215" t="str">
        <f>REPT(L13,1)</f>
        <v>TJ TATRAN Lomnice</v>
      </c>
      <c r="C38" s="66"/>
      <c r="D38" s="313"/>
      <c r="E38" s="314"/>
      <c r="F38" s="314"/>
      <c r="G38" s="314"/>
      <c r="H38" s="314"/>
      <c r="I38" s="315"/>
      <c r="K38" s="13"/>
      <c r="L38" s="10"/>
      <c r="Y38" s="69"/>
      <c r="Z38" s="172"/>
      <c r="AA38" s="71"/>
    </row>
    <row r="39" spans="1:27" ht="20.100000000000001" customHeight="1" thickTop="1" x14ac:dyDescent="0.25">
      <c r="A39" s="155">
        <v>0.6743055555555556</v>
      </c>
      <c r="B39" s="214" t="str">
        <f>REPT(L12,1)</f>
        <v>TJ Hradiště B</v>
      </c>
      <c r="C39" s="67"/>
      <c r="D39" s="310"/>
      <c r="E39" s="311"/>
      <c r="F39" s="311"/>
      <c r="G39" s="311"/>
      <c r="H39" s="311"/>
      <c r="I39" s="312"/>
      <c r="Y39" s="69"/>
      <c r="Z39" s="141"/>
      <c r="AA39" s="71"/>
    </row>
    <row r="40" spans="1:27" ht="20.100000000000001" customHeight="1" thickBot="1" x14ac:dyDescent="0.3">
      <c r="A40" s="153"/>
      <c r="B40" s="215" t="str">
        <f>REPT(L10,1)</f>
        <v>TJ SLAVOJ Temelín</v>
      </c>
      <c r="C40" s="66"/>
      <c r="D40" s="313"/>
      <c r="E40" s="314"/>
      <c r="F40" s="314"/>
      <c r="G40" s="314"/>
      <c r="H40" s="314"/>
      <c r="I40" s="315"/>
      <c r="Y40" s="60"/>
      <c r="Z40" s="172"/>
      <c r="AA40" s="61"/>
    </row>
    <row r="41" spans="1:27" ht="20.100000000000001" customHeight="1" thickTop="1" x14ac:dyDescent="0.25">
      <c r="A41" s="152">
        <v>0.69374999999999998</v>
      </c>
      <c r="B41" s="216" t="str">
        <f>REPT(L11,1)</f>
        <v>FK Protivín</v>
      </c>
      <c r="C41" s="67"/>
      <c r="D41" s="310"/>
      <c r="E41" s="311"/>
      <c r="F41" s="311"/>
      <c r="G41" s="311"/>
      <c r="H41" s="311"/>
      <c r="I41" s="312"/>
      <c r="Y41" s="60"/>
      <c r="Z41" s="173"/>
      <c r="AA41" s="144"/>
    </row>
    <row r="42" spans="1:27" ht="20.100000000000001" customHeight="1" thickBot="1" x14ac:dyDescent="0.3">
      <c r="A42" s="153"/>
      <c r="B42" s="215" t="str">
        <f>REPT(L13,1)</f>
        <v>TJ TATRAN Lomnice</v>
      </c>
      <c r="C42" s="66"/>
      <c r="D42" s="313"/>
      <c r="E42" s="314"/>
      <c r="F42" s="314"/>
      <c r="G42" s="314"/>
      <c r="H42" s="314"/>
      <c r="I42" s="315"/>
      <c r="Y42" s="69"/>
      <c r="Z42" s="140"/>
      <c r="AA42" s="71"/>
    </row>
    <row r="43" spans="1:27" ht="20.100000000000001" customHeight="1" thickTop="1" x14ac:dyDescent="0.25">
      <c r="A43" s="155">
        <v>0.71319444444444446</v>
      </c>
      <c r="B43" s="216" t="str">
        <f>REPT(L12,1)</f>
        <v>TJ Hradiště B</v>
      </c>
      <c r="C43" s="67"/>
      <c r="D43" s="310"/>
      <c r="E43" s="311"/>
      <c r="F43" s="311"/>
      <c r="G43" s="311"/>
      <c r="H43" s="311"/>
      <c r="I43" s="312"/>
      <c r="Y43" s="60"/>
      <c r="Z43" s="59"/>
      <c r="AA43" s="61"/>
    </row>
    <row r="44" spans="1:27" ht="19.5" customHeight="1" thickBot="1" x14ac:dyDescent="0.3">
      <c r="A44" s="153"/>
      <c r="B44" s="215" t="str">
        <f>REPT(L9,1)</f>
        <v>TJ SOKOL Bavorov</v>
      </c>
      <c r="C44" s="66"/>
      <c r="D44" s="313"/>
      <c r="E44" s="314"/>
      <c r="F44" s="314"/>
      <c r="G44" s="314"/>
      <c r="H44" s="314"/>
      <c r="I44" s="315"/>
      <c r="Y44" s="73"/>
      <c r="Z44" s="70"/>
      <c r="AA44" s="75"/>
    </row>
    <row r="45" spans="1:27" ht="19.5" customHeight="1" thickTop="1" x14ac:dyDescent="0.2">
      <c r="Y45" s="60"/>
      <c r="Z45" s="70"/>
      <c r="AA45" s="61"/>
    </row>
    <row r="46" spans="1:27" ht="19.5" customHeight="1" x14ac:dyDescent="0.2">
      <c r="Y46" s="60"/>
      <c r="Z46" s="70"/>
      <c r="AA46" s="144"/>
    </row>
    <row r="47" spans="1:27" ht="19.5" customHeight="1" x14ac:dyDescent="0.2">
      <c r="Y47" s="69"/>
      <c r="Z47" s="70"/>
      <c r="AA47" s="71"/>
    </row>
    <row r="48" spans="1:27" ht="19.5" customHeight="1" x14ac:dyDescent="0.2">
      <c r="Y48" s="60"/>
      <c r="Z48" s="142"/>
      <c r="AA48" s="144"/>
    </row>
    <row r="49" spans="25:27" customFormat="1" ht="19.5" customHeight="1" x14ac:dyDescent="0.2">
      <c r="Y49" s="73"/>
      <c r="Z49" s="74"/>
      <c r="AA49" s="75"/>
    </row>
    <row r="50" spans="25:27" customFormat="1" ht="19.5" customHeight="1" x14ac:dyDescent="0.2">
      <c r="Y50" s="69"/>
      <c r="Z50" s="70"/>
      <c r="AA50" s="71"/>
    </row>
    <row r="51" spans="25:27" customFormat="1" ht="19.5" customHeight="1" x14ac:dyDescent="0.2">
      <c r="Y51" s="73"/>
      <c r="Z51" s="74"/>
      <c r="AA51" s="75"/>
    </row>
    <row r="52" spans="25:27" customFormat="1" ht="19.5" customHeight="1" x14ac:dyDescent="0.2">
      <c r="Y52" s="73"/>
      <c r="Z52" s="59"/>
      <c r="AA52" s="75"/>
    </row>
    <row r="53" spans="25:27" customFormat="1" ht="19.5" customHeight="1" x14ac:dyDescent="0.2">
      <c r="Y53" s="73"/>
      <c r="Z53" s="70"/>
      <c r="AA53" s="75"/>
    </row>
    <row r="54" spans="25:27" customFormat="1" ht="19.5" customHeight="1" x14ac:dyDescent="0.2">
      <c r="Y54" s="60"/>
      <c r="Z54" s="70"/>
      <c r="AA54" s="61"/>
    </row>
    <row r="55" spans="25:27" customFormat="1" ht="19.5" customHeight="1" x14ac:dyDescent="0.2">
      <c r="Y55" s="69"/>
      <c r="Z55" s="129"/>
      <c r="AA55" s="71"/>
    </row>
    <row r="56" spans="25:27" customFormat="1" ht="19.5" customHeight="1" x14ac:dyDescent="0.2">
      <c r="Y56" s="69"/>
      <c r="Z56" s="70"/>
      <c r="AA56" s="71"/>
    </row>
    <row r="57" spans="25:27" customFormat="1" ht="19.5" customHeight="1" x14ac:dyDescent="0.2">
      <c r="Y57" s="73"/>
      <c r="Z57" s="70"/>
      <c r="AA57" s="75"/>
    </row>
    <row r="58" spans="25:27" customFormat="1" ht="19.5" customHeight="1" x14ac:dyDescent="0.2">
      <c r="Y58" s="69"/>
      <c r="Z58" s="59"/>
      <c r="AA58" s="71"/>
    </row>
    <row r="59" spans="25:27" customFormat="1" ht="19.5" customHeight="1" x14ac:dyDescent="0.2">
      <c r="Y59" s="60"/>
      <c r="Z59" s="59"/>
      <c r="AA59" s="144"/>
    </row>
    <row r="60" spans="25:27" customFormat="1" ht="19.5" customHeight="1" x14ac:dyDescent="0.2">
      <c r="Y60" s="60"/>
      <c r="Z60" s="142"/>
      <c r="AA60" s="144"/>
    </row>
    <row r="61" spans="25:27" customFormat="1" ht="19.5" customHeight="1" x14ac:dyDescent="0.2">
      <c r="Y61" s="73"/>
      <c r="Z61" s="59"/>
      <c r="AA61" s="75"/>
    </row>
    <row r="62" spans="25:27" customFormat="1" ht="19.5" customHeight="1" x14ac:dyDescent="0.2">
      <c r="Y62" s="174"/>
      <c r="Z62" s="70"/>
      <c r="AA62" s="175"/>
    </row>
    <row r="63" spans="25:27" customFormat="1" ht="19.5" customHeight="1" x14ac:dyDescent="0.2">
      <c r="Y63" s="73"/>
      <c r="Z63" s="74"/>
      <c r="AA63" s="75"/>
    </row>
    <row r="64" spans="25:27" customFormat="1" ht="19.5" customHeight="1" x14ac:dyDescent="0.2">
      <c r="Y64" s="69"/>
      <c r="Z64" s="74"/>
      <c r="AA64" s="71"/>
    </row>
    <row r="65" spans="25:27" customFormat="1" ht="19.5" customHeight="1" x14ac:dyDescent="0.2">
      <c r="Y65" s="60"/>
      <c r="Z65" s="142"/>
      <c r="AA65" s="144"/>
    </row>
    <row r="66" spans="25:27" customFormat="1" ht="19.5" customHeight="1" x14ac:dyDescent="0.2">
      <c r="Y66" s="60"/>
      <c r="Z66" s="59"/>
      <c r="AA66" s="61"/>
    </row>
    <row r="67" spans="25:27" customFormat="1" ht="19.5" customHeight="1" x14ac:dyDescent="0.2">
      <c r="Y67" s="69"/>
      <c r="Z67" s="70"/>
      <c r="AA67" s="61"/>
    </row>
    <row r="68" spans="25:27" customFormat="1" ht="19.5" customHeight="1" x14ac:dyDescent="0.2">
      <c r="Y68" s="60"/>
      <c r="Z68" s="74"/>
      <c r="AA68" s="61"/>
    </row>
    <row r="69" spans="25:27" customFormat="1" ht="19.5" customHeight="1" x14ac:dyDescent="0.2">
      <c r="Y69" s="73"/>
      <c r="Z69" s="74"/>
      <c r="AA69" s="75"/>
    </row>
    <row r="70" spans="25:27" customFormat="1" ht="19.5" customHeight="1" x14ac:dyDescent="0.2">
      <c r="Y70" s="69"/>
      <c r="Z70" s="129"/>
      <c r="AA70" s="71"/>
    </row>
    <row r="71" spans="25:27" customFormat="1" ht="19.5" customHeight="1" x14ac:dyDescent="0.2">
      <c r="Y71" s="73"/>
      <c r="Z71" s="74"/>
      <c r="AA71" s="75"/>
    </row>
    <row r="72" spans="25:27" customFormat="1" ht="19.5" customHeight="1" x14ac:dyDescent="0.2">
      <c r="Y72" s="69"/>
      <c r="Z72" s="129"/>
      <c r="AA72" s="71"/>
    </row>
    <row r="73" spans="25:27" customFormat="1" ht="19.5" customHeight="1" x14ac:dyDescent="0.2">
      <c r="Y73" s="69"/>
      <c r="Z73" s="70"/>
      <c r="AA73" s="71"/>
    </row>
    <row r="74" spans="25:27" customFormat="1" ht="19.5" customHeight="1" x14ac:dyDescent="0.2">
      <c r="Y74" s="139"/>
      <c r="Z74" s="70"/>
      <c r="AA74" s="195"/>
    </row>
    <row r="75" spans="25:27" customFormat="1" ht="19.5" customHeight="1" x14ac:dyDescent="0.2">
      <c r="Y75" s="73"/>
      <c r="Z75" s="74"/>
      <c r="AA75" s="131"/>
    </row>
    <row r="76" spans="25:27" customFormat="1" ht="19.5" customHeight="1" x14ac:dyDescent="0.2">
      <c r="Y76" s="69"/>
      <c r="Z76" s="70"/>
      <c r="AA76" s="147"/>
    </row>
    <row r="77" spans="25:27" customFormat="1" ht="19.5" customHeight="1" x14ac:dyDescent="0.2">
      <c r="Y77" s="73"/>
      <c r="Z77" s="59"/>
      <c r="AA77" s="131"/>
    </row>
    <row r="78" spans="25:27" customFormat="1" ht="19.5" customHeight="1" x14ac:dyDescent="0.2">
      <c r="Y78" s="139"/>
      <c r="Z78" s="70"/>
      <c r="AA78" s="71"/>
    </row>
    <row r="79" spans="25:27" customFormat="1" ht="19.5" customHeight="1" x14ac:dyDescent="0.2">
      <c r="Y79" s="73"/>
      <c r="Z79" s="74"/>
      <c r="AA79" s="132"/>
    </row>
    <row r="80" spans="25:27" customFormat="1" ht="19.5" customHeight="1" x14ac:dyDescent="0.2">
      <c r="Y80" s="73"/>
      <c r="Z80" s="129"/>
      <c r="AA80" s="132"/>
    </row>
    <row r="81" spans="25:32" customFormat="1" ht="19.5" customHeight="1" x14ac:dyDescent="0.2">
      <c r="Y81" s="60"/>
      <c r="Z81" s="141"/>
      <c r="AA81" s="136"/>
    </row>
    <row r="82" spans="25:32" customFormat="1" ht="19.5" customHeight="1" x14ac:dyDescent="0.2">
      <c r="Y82" s="73"/>
      <c r="Z82" s="172"/>
      <c r="AA82" s="132"/>
    </row>
    <row r="83" spans="25:32" customFormat="1" ht="19.5" customHeight="1" x14ac:dyDescent="0.2">
      <c r="Y83" s="73"/>
      <c r="Z83" s="141"/>
      <c r="AA83" s="132"/>
    </row>
    <row r="84" spans="25:32" customFormat="1" ht="19.5" customHeight="1" x14ac:dyDescent="0.2">
      <c r="Y84" s="60"/>
      <c r="Z84" s="143"/>
      <c r="AA84" s="136"/>
    </row>
    <row r="85" spans="25:32" customFormat="1" ht="19.5" customHeight="1" x14ac:dyDescent="0.2">
      <c r="Y85" s="73"/>
      <c r="Z85" s="137"/>
      <c r="AA85" s="132"/>
    </row>
    <row r="86" spans="25:32" customFormat="1" ht="19.5" customHeight="1" x14ac:dyDescent="0.2">
      <c r="Y86" s="73"/>
      <c r="Z86" s="143"/>
      <c r="AA86" s="132"/>
      <c r="AC86" s="19"/>
    </row>
    <row r="87" spans="25:32" customFormat="1" ht="19.5" customHeight="1" x14ac:dyDescent="0.2">
      <c r="Y87" s="73"/>
      <c r="Z87" s="143"/>
      <c r="AA87" s="132"/>
    </row>
    <row r="88" spans="25:32" customFormat="1" ht="19.5" customHeight="1" x14ac:dyDescent="0.2">
      <c r="Y88" s="69"/>
      <c r="Z88" s="141"/>
      <c r="AA88" s="145"/>
    </row>
    <row r="89" spans="25:32" customFormat="1" ht="19.5" customHeight="1" x14ac:dyDescent="0.2">
      <c r="Y89" s="73"/>
      <c r="Z89" s="143"/>
      <c r="AA89" s="132"/>
    </row>
    <row r="90" spans="25:32" customFormat="1" ht="19.5" customHeight="1" x14ac:dyDescent="0.2">
      <c r="Y90" s="73"/>
      <c r="Z90" s="143"/>
      <c r="AA90" s="132"/>
    </row>
    <row r="91" spans="25:32" customFormat="1" ht="19.5" customHeight="1" x14ac:dyDescent="0.2">
      <c r="Y91" s="69"/>
      <c r="Z91" s="141"/>
      <c r="AA91" s="71"/>
      <c r="AD91" s="19"/>
      <c r="AE91" s="19"/>
      <c r="AF91" s="19"/>
    </row>
    <row r="92" spans="25:32" customFormat="1" ht="19.5" customHeight="1" x14ac:dyDescent="0.2">
      <c r="Y92" s="69"/>
      <c r="Z92" s="141"/>
      <c r="AA92" s="145"/>
      <c r="AD92" s="19"/>
      <c r="AE92" s="19"/>
      <c r="AF92" s="19"/>
    </row>
    <row r="93" spans="25:32" customFormat="1" ht="19.5" customHeight="1" x14ac:dyDescent="0.2">
      <c r="Y93" s="190"/>
      <c r="Z93" s="194"/>
      <c r="AA93" s="192"/>
    </row>
    <row r="94" spans="25:32" customFormat="1" ht="19.5" customHeight="1" x14ac:dyDescent="0.2">
      <c r="Y94" s="174"/>
      <c r="Z94" s="193"/>
      <c r="AA94" s="196"/>
    </row>
    <row r="95" spans="25:32" customFormat="1" ht="19.5" customHeight="1" x14ac:dyDescent="0.2">
      <c r="Y95" s="190"/>
      <c r="Z95" s="191"/>
      <c r="AA95" s="192"/>
    </row>
    <row r="96" spans="25:32" customFormat="1" ht="19.5" customHeight="1" thickBot="1" x14ac:dyDescent="0.25">
      <c r="Y96" s="176"/>
      <c r="Z96" s="177"/>
      <c r="AA96" s="178"/>
    </row>
  </sheetData>
  <mergeCells count="43">
    <mergeCell ref="D1:F1"/>
    <mergeCell ref="D9:I9"/>
    <mergeCell ref="Y1:AA1"/>
    <mergeCell ref="D21:I21"/>
    <mergeCell ref="D14:I14"/>
    <mergeCell ref="D15:I15"/>
    <mergeCell ref="D10:I10"/>
    <mergeCell ref="D11:I11"/>
    <mergeCell ref="D4:I4"/>
    <mergeCell ref="D5:I5"/>
    <mergeCell ref="D6:I6"/>
    <mergeCell ref="D7:I7"/>
    <mergeCell ref="D8:I8"/>
    <mergeCell ref="T3:V3"/>
    <mergeCell ref="D12:I12"/>
    <mergeCell ref="D13:I13"/>
    <mergeCell ref="D27:I27"/>
    <mergeCell ref="D28:I28"/>
    <mergeCell ref="D16:I16"/>
    <mergeCell ref="D17:I17"/>
    <mergeCell ref="D18:I18"/>
    <mergeCell ref="D19:I19"/>
    <mergeCell ref="D20:I20"/>
    <mergeCell ref="D22:I22"/>
    <mergeCell ref="D23:I23"/>
    <mergeCell ref="D25:I25"/>
    <mergeCell ref="D26:I26"/>
    <mergeCell ref="D42:I42"/>
    <mergeCell ref="D35:I35"/>
    <mergeCell ref="D43:I43"/>
    <mergeCell ref="D44:I44"/>
    <mergeCell ref="D39:I39"/>
    <mergeCell ref="D40:I40"/>
    <mergeCell ref="D37:I37"/>
    <mergeCell ref="D38:I38"/>
    <mergeCell ref="D36:I36"/>
    <mergeCell ref="D29:I29"/>
    <mergeCell ref="D30:I30"/>
    <mergeCell ref="D31:I31"/>
    <mergeCell ref="D41:I41"/>
    <mergeCell ref="D32:I32"/>
    <mergeCell ref="D33:I33"/>
    <mergeCell ref="D34:I34"/>
  </mergeCells>
  <phoneticPr fontId="6" type="noConversion"/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workbookViewId="0">
      <selection activeCell="D9" sqref="D9:I9"/>
    </sheetView>
    <sheetView workbookViewId="1"/>
  </sheetViews>
  <sheetFormatPr defaultColWidth="8.7109375" defaultRowHeight="12.75" x14ac:dyDescent="0.2"/>
  <cols>
    <col min="1" max="1" width="8.7109375" style="12" customWidth="1"/>
    <col min="2" max="2" width="26.42578125" customWidth="1"/>
    <col min="3" max="3" width="10.5703125" style="11" customWidth="1"/>
    <col min="4" max="4" width="9.5703125" customWidth="1"/>
    <col min="5" max="5" width="17" customWidth="1"/>
    <col min="6" max="6" width="14.140625" customWidth="1"/>
    <col min="7" max="7" width="4.28515625" customWidth="1"/>
    <col min="8" max="8" width="10.42578125" customWidth="1"/>
    <col min="9" max="9" width="30.42578125" customWidth="1"/>
    <col min="10" max="10" width="3.5703125" customWidth="1"/>
    <col min="11" max="11" width="2.85546875" customWidth="1"/>
    <col min="12" max="12" width="22.140625" customWidth="1"/>
    <col min="13" max="13" width="3" customWidth="1"/>
    <col min="14" max="14" width="4" customWidth="1"/>
    <col min="15" max="15" width="27.5703125" customWidth="1"/>
    <col min="16" max="16" width="5.140625" customWidth="1"/>
    <col min="17" max="19" width="4.7109375" style="11" customWidth="1"/>
    <col min="20" max="20" width="3.28515625" customWidth="1"/>
    <col min="21" max="21" width="1.42578125" customWidth="1"/>
    <col min="22" max="22" width="3.28515625" customWidth="1"/>
    <col min="23" max="23" width="7" style="11" customWidth="1"/>
    <col min="24" max="24" width="10.140625" customWidth="1"/>
    <col min="25" max="25" width="11.7109375" customWidth="1"/>
    <col min="26" max="26" width="21.28515625" customWidth="1"/>
    <col min="27" max="27" width="8" customWidth="1"/>
  </cols>
  <sheetData>
    <row r="1" spans="1:27" s="3" customFormat="1" ht="19.5" thickTop="1" thickBot="1" x14ac:dyDescent="0.3">
      <c r="A1" s="1" t="s">
        <v>87</v>
      </c>
      <c r="B1" s="2" t="s">
        <v>81</v>
      </c>
      <c r="D1" s="319" t="str">
        <f>REPT('1.kolo'!L21,1)</f>
        <v>MLADŠÍ PŘÍPRAVKA (roč. 2010 a mladší)</v>
      </c>
      <c r="E1" s="319"/>
      <c r="F1" s="319"/>
      <c r="G1" s="5"/>
      <c r="H1" s="5"/>
      <c r="I1" s="5" t="str">
        <f>REPT('1.kolo'!L20,1)</f>
        <v>Sobota 9.2.2019</v>
      </c>
      <c r="Q1" s="6"/>
      <c r="R1" s="6"/>
      <c r="S1" s="6"/>
      <c r="W1" s="6"/>
      <c r="Y1" s="320" t="s">
        <v>80</v>
      </c>
      <c r="Z1" s="321"/>
      <c r="AA1" s="322"/>
    </row>
    <row r="2" spans="1:27" s="3" customFormat="1" ht="17.25" thickTop="1" thickBot="1" x14ac:dyDescent="0.3">
      <c r="A2" s="1"/>
      <c r="B2" s="4"/>
      <c r="C2" s="6"/>
      <c r="F2" s="4"/>
      <c r="G2" s="5"/>
      <c r="Q2" s="6"/>
      <c r="R2" s="6"/>
      <c r="S2" s="6"/>
      <c r="W2" s="6"/>
      <c r="Y2"/>
      <c r="Z2"/>
      <c r="AA2"/>
    </row>
    <row r="3" spans="1:27" s="202" customFormat="1" ht="16.5" thickBot="1" x14ac:dyDescent="0.25">
      <c r="A3" s="217" t="s">
        <v>19</v>
      </c>
      <c r="B3" s="218"/>
      <c r="C3" s="219"/>
      <c r="D3" s="218" t="str">
        <f>REPT('1.kolo'!L15,1)</f>
        <v>Ročník 2018-2019</v>
      </c>
      <c r="E3" s="220"/>
      <c r="F3" s="221" t="s">
        <v>88</v>
      </c>
      <c r="G3" s="221"/>
      <c r="H3" s="220"/>
      <c r="I3" s="220"/>
      <c r="N3" s="222"/>
      <c r="O3" s="222"/>
      <c r="P3" s="222" t="s">
        <v>3</v>
      </c>
      <c r="Q3" s="223" t="s">
        <v>0</v>
      </c>
      <c r="R3" s="223" t="s">
        <v>1</v>
      </c>
      <c r="S3" s="223" t="s">
        <v>2</v>
      </c>
      <c r="T3" s="323" t="s">
        <v>20</v>
      </c>
      <c r="U3" s="324"/>
      <c r="V3" s="325"/>
      <c r="W3" s="223" t="s">
        <v>4</v>
      </c>
      <c r="Y3" s="224" t="s">
        <v>76</v>
      </c>
      <c r="Z3" s="225" t="s">
        <v>77</v>
      </c>
      <c r="AA3" s="226" t="s">
        <v>78</v>
      </c>
    </row>
    <row r="4" spans="1:27" ht="16.5" thickTop="1" x14ac:dyDescent="0.25">
      <c r="A4" s="152">
        <v>0.34375</v>
      </c>
      <c r="B4" s="210" t="str">
        <f>REPT(L4,1)</f>
        <v>TJ SOKOL Bavorov</v>
      </c>
      <c r="C4" s="65"/>
      <c r="D4" s="316"/>
      <c r="E4" s="317"/>
      <c r="F4" s="317"/>
      <c r="G4" s="317"/>
      <c r="H4" s="317"/>
      <c r="I4" s="318"/>
      <c r="K4" s="79">
        <v>1</v>
      </c>
      <c r="L4" s="277" t="s">
        <v>106</v>
      </c>
      <c r="M4" s="14"/>
      <c r="N4" s="49">
        <v>1</v>
      </c>
      <c r="O4" s="168"/>
      <c r="P4" s="50"/>
      <c r="Q4" s="18"/>
      <c r="R4" s="18"/>
      <c r="S4" s="18"/>
      <c r="T4" s="24"/>
      <c r="U4" s="25" t="s">
        <v>13</v>
      </c>
      <c r="V4" s="26"/>
      <c r="W4" s="51"/>
      <c r="Y4" s="182"/>
      <c r="Z4" s="183"/>
      <c r="AA4" s="184"/>
    </row>
    <row r="5" spans="1:27" ht="16.5" thickBot="1" x14ac:dyDescent="0.3">
      <c r="A5" s="153"/>
      <c r="B5" s="211" t="str">
        <f>REPT(L5,1)</f>
        <v>TJ SLAVOJ Temelín</v>
      </c>
      <c r="C5" s="66"/>
      <c r="D5" s="313"/>
      <c r="E5" s="314"/>
      <c r="F5" s="314"/>
      <c r="G5" s="314"/>
      <c r="H5" s="314"/>
      <c r="I5" s="315"/>
      <c r="K5" s="52">
        <v>2</v>
      </c>
      <c r="L5" s="277" t="s">
        <v>84</v>
      </c>
      <c r="N5" s="49">
        <v>2</v>
      </c>
      <c r="O5" s="179"/>
      <c r="P5" s="50"/>
      <c r="Q5" s="18"/>
      <c r="R5" s="18"/>
      <c r="S5" s="18"/>
      <c r="T5" s="24"/>
      <c r="U5" s="25" t="s">
        <v>13</v>
      </c>
      <c r="V5" s="26"/>
      <c r="W5" s="51"/>
      <c r="Y5" s="185"/>
      <c r="Z5" s="183"/>
      <c r="AA5" s="186"/>
    </row>
    <row r="6" spans="1:27" ht="16.5" thickTop="1" x14ac:dyDescent="0.25">
      <c r="A6" s="152">
        <v>0.36319444444444443</v>
      </c>
      <c r="B6" s="212" t="str">
        <f>REPT(L6,1)</f>
        <v>FK Protivín</v>
      </c>
      <c r="C6" s="67"/>
      <c r="D6" s="310"/>
      <c r="E6" s="311"/>
      <c r="F6" s="311"/>
      <c r="G6" s="311"/>
      <c r="H6" s="311"/>
      <c r="I6" s="312"/>
      <c r="K6" s="80">
        <v>3</v>
      </c>
      <c r="L6" s="277" t="s">
        <v>83</v>
      </c>
      <c r="N6" s="49">
        <v>3</v>
      </c>
      <c r="O6" s="180"/>
      <c r="P6" s="50"/>
      <c r="Q6" s="18"/>
      <c r="R6" s="18"/>
      <c r="S6" s="18"/>
      <c r="T6" s="24"/>
      <c r="U6" s="25" t="s">
        <v>13</v>
      </c>
      <c r="V6" s="26"/>
      <c r="W6" s="51"/>
      <c r="Y6" s="185"/>
      <c r="Z6" s="188"/>
      <c r="AA6" s="186"/>
    </row>
    <row r="7" spans="1:27" ht="16.5" thickBot="1" x14ac:dyDescent="0.3">
      <c r="A7" s="153"/>
      <c r="B7" s="211" t="str">
        <f>REPT(L7,1)</f>
        <v>TJ Hradiště B</v>
      </c>
      <c r="C7" s="66"/>
      <c r="D7" s="313"/>
      <c r="E7" s="314"/>
      <c r="F7" s="314"/>
      <c r="G7" s="314"/>
      <c r="H7" s="314"/>
      <c r="I7" s="315"/>
      <c r="K7" s="52">
        <v>4</v>
      </c>
      <c r="L7" s="277" t="s">
        <v>90</v>
      </c>
      <c r="N7" s="49">
        <v>4</v>
      </c>
      <c r="O7" s="168"/>
      <c r="P7" s="50"/>
      <c r="Q7" s="18"/>
      <c r="R7" s="18"/>
      <c r="S7" s="18"/>
      <c r="T7" s="24"/>
      <c r="U7" s="25" t="s">
        <v>13</v>
      </c>
      <c r="V7" s="26"/>
      <c r="W7" s="51"/>
      <c r="Y7" s="187"/>
      <c r="Z7" s="188"/>
      <c r="AA7" s="186"/>
    </row>
    <row r="8" spans="1:27" ht="17.25" thickTop="1" thickBot="1" x14ac:dyDescent="0.3">
      <c r="A8" s="152">
        <v>0.38263888888888892</v>
      </c>
      <c r="B8" s="212" t="str">
        <f>REPT(L4,1)</f>
        <v>TJ SOKOL Bavorov</v>
      </c>
      <c r="C8" s="67"/>
      <c r="D8" s="310"/>
      <c r="E8" s="311"/>
      <c r="F8" s="311"/>
      <c r="G8" s="311"/>
      <c r="H8" s="311"/>
      <c r="I8" s="312"/>
      <c r="K8" s="52">
        <v>5</v>
      </c>
      <c r="L8" s="277" t="s">
        <v>93</v>
      </c>
      <c r="N8" s="161">
        <v>5</v>
      </c>
      <c r="O8" s="170"/>
      <c r="P8" s="162"/>
      <c r="Q8" s="163"/>
      <c r="R8" s="163"/>
      <c r="S8" s="163"/>
      <c r="T8" s="164"/>
      <c r="U8" s="165" t="s">
        <v>13</v>
      </c>
      <c r="V8" s="166"/>
      <c r="W8" s="167"/>
      <c r="Y8" s="185"/>
      <c r="Z8" s="188"/>
      <c r="AA8" s="186"/>
    </row>
    <row r="9" spans="1:27" ht="17.25" thickTop="1" thickBot="1" x14ac:dyDescent="0.3">
      <c r="A9" s="153"/>
      <c r="B9" s="211" t="str">
        <f>REPT(L8,1)</f>
        <v>TJ TATRAN Lomnice</v>
      </c>
      <c r="C9" s="66"/>
      <c r="D9" s="313"/>
      <c r="E9" s="314"/>
      <c r="F9" s="314"/>
      <c r="G9" s="314"/>
      <c r="H9" s="314"/>
      <c r="I9" s="315"/>
      <c r="K9" s="80">
        <v>6</v>
      </c>
      <c r="L9" s="246" t="s">
        <v>89</v>
      </c>
      <c r="N9" s="81">
        <v>6</v>
      </c>
      <c r="O9" s="181"/>
      <c r="P9" s="156"/>
      <c r="Q9" s="72"/>
      <c r="R9" s="72"/>
      <c r="S9" s="72"/>
      <c r="T9" s="157"/>
      <c r="U9" s="158" t="s">
        <v>13</v>
      </c>
      <c r="V9" s="159"/>
      <c r="W9" s="160"/>
      <c r="Y9" s="187"/>
      <c r="Z9" s="188"/>
      <c r="AA9" s="189"/>
    </row>
    <row r="10" spans="1:27" ht="16.5" thickTop="1" x14ac:dyDescent="0.25">
      <c r="A10" s="152">
        <v>0.40208333333333335</v>
      </c>
      <c r="B10" s="212" t="str">
        <f>REPT(L5,1)</f>
        <v>TJ SLAVOJ Temelín</v>
      </c>
      <c r="C10" s="67"/>
      <c r="D10" s="310"/>
      <c r="E10" s="311"/>
      <c r="F10" s="311"/>
      <c r="G10" s="311"/>
      <c r="H10" s="311"/>
      <c r="I10" s="312"/>
      <c r="K10" s="52">
        <v>7</v>
      </c>
      <c r="L10" s="245" t="s">
        <v>94</v>
      </c>
      <c r="N10" s="52">
        <v>7</v>
      </c>
      <c r="O10" s="168"/>
      <c r="P10" s="58"/>
      <c r="Q10" s="17"/>
      <c r="R10" s="17"/>
      <c r="S10" s="17"/>
      <c r="T10" s="27"/>
      <c r="U10" s="55" t="s">
        <v>13</v>
      </c>
      <c r="V10" s="28"/>
      <c r="W10" s="53"/>
      <c r="Y10" s="69"/>
      <c r="Z10" s="70"/>
      <c r="AA10" s="71"/>
    </row>
    <row r="11" spans="1:27" ht="16.5" thickBot="1" x14ac:dyDescent="0.3">
      <c r="A11" s="153"/>
      <c r="B11" s="211" t="str">
        <f>REPT(L7,1)</f>
        <v>TJ Hradiště B</v>
      </c>
      <c r="C11" s="66"/>
      <c r="D11" s="313"/>
      <c r="E11" s="314"/>
      <c r="F11" s="314"/>
      <c r="G11" s="314"/>
      <c r="H11" s="314"/>
      <c r="I11" s="315"/>
      <c r="K11" s="52">
        <v>8</v>
      </c>
      <c r="L11" s="277" t="s">
        <v>85</v>
      </c>
      <c r="N11" s="52">
        <v>8</v>
      </c>
      <c r="O11" s="171"/>
      <c r="P11" s="58"/>
      <c r="Q11" s="17"/>
      <c r="R11" s="17"/>
      <c r="S11" s="17"/>
      <c r="T11" s="27"/>
      <c r="U11" s="55" t="s">
        <v>13</v>
      </c>
      <c r="V11" s="28"/>
      <c r="W11" s="53"/>
      <c r="Y11" s="69"/>
      <c r="Z11" s="70"/>
      <c r="AA11" s="71"/>
    </row>
    <row r="12" spans="1:27" ht="16.5" thickTop="1" x14ac:dyDescent="0.25">
      <c r="A12" s="152">
        <v>0.42152777777777778</v>
      </c>
      <c r="B12" s="212" t="str">
        <f>REPT(L6,1)</f>
        <v>FK Protivín</v>
      </c>
      <c r="C12" s="67"/>
      <c r="D12" s="310"/>
      <c r="E12" s="311"/>
      <c r="F12" s="311"/>
      <c r="G12" s="311"/>
      <c r="H12" s="311"/>
      <c r="I12" s="312"/>
      <c r="K12" s="52">
        <v>9</v>
      </c>
      <c r="L12" s="277" t="s">
        <v>92</v>
      </c>
      <c r="N12" s="52">
        <v>9</v>
      </c>
      <c r="O12" s="169"/>
      <c r="P12" s="58"/>
      <c r="Q12" s="17"/>
      <c r="R12" s="17"/>
      <c r="S12" s="17"/>
      <c r="T12" s="27"/>
      <c r="U12" s="55" t="s">
        <v>13</v>
      </c>
      <c r="V12" s="28"/>
      <c r="W12" s="53"/>
      <c r="Y12" s="60"/>
      <c r="Z12" s="70"/>
      <c r="AA12" s="61"/>
    </row>
    <row r="13" spans="1:27" ht="16.5" thickBot="1" x14ac:dyDescent="0.3">
      <c r="A13" s="153"/>
      <c r="B13" s="211" t="str">
        <f>REPT(L8,1)</f>
        <v>TJ TATRAN Lomnice</v>
      </c>
      <c r="C13" s="66"/>
      <c r="D13" s="313"/>
      <c r="E13" s="314"/>
      <c r="F13" s="314"/>
      <c r="G13" s="314"/>
      <c r="H13" s="314"/>
      <c r="I13" s="315"/>
      <c r="K13" s="81">
        <v>10</v>
      </c>
      <c r="L13" s="277" t="s">
        <v>82</v>
      </c>
      <c r="N13" s="52">
        <v>10</v>
      </c>
      <c r="O13" s="168"/>
      <c r="P13" s="58"/>
      <c r="Q13" s="17"/>
      <c r="R13" s="17"/>
      <c r="S13" s="17"/>
      <c r="T13" s="27"/>
      <c r="U13" s="55" t="s">
        <v>13</v>
      </c>
      <c r="V13" s="28"/>
      <c r="W13" s="53"/>
      <c r="Y13" s="69"/>
      <c r="Z13" s="70"/>
      <c r="AA13" s="71"/>
    </row>
    <row r="14" spans="1:27" ht="16.5" thickTop="1" x14ac:dyDescent="0.25">
      <c r="A14" s="152">
        <v>0.44097222222222227</v>
      </c>
      <c r="B14" s="212" t="str">
        <f>REPT(L4,1)</f>
        <v>TJ SOKOL Bavorov</v>
      </c>
      <c r="C14" s="67"/>
      <c r="D14" s="310"/>
      <c r="E14" s="311"/>
      <c r="F14" s="311"/>
      <c r="G14" s="311"/>
      <c r="H14" s="311"/>
      <c r="I14" s="312"/>
      <c r="Y14" s="60"/>
      <c r="Z14" s="74"/>
      <c r="AA14" s="61"/>
    </row>
    <row r="15" spans="1:27" ht="16.5" thickBot="1" x14ac:dyDescent="0.3">
      <c r="A15" s="153"/>
      <c r="B15" s="211" t="str">
        <f>REPT(L7,1)</f>
        <v>TJ Hradiště B</v>
      </c>
      <c r="C15" s="66"/>
      <c r="D15" s="313"/>
      <c r="E15" s="314"/>
      <c r="F15" s="314"/>
      <c r="G15" s="314"/>
      <c r="H15" s="314"/>
      <c r="I15" s="315"/>
      <c r="L15" s="19"/>
      <c r="Y15" s="69"/>
      <c r="Z15" s="70"/>
      <c r="AA15" s="71"/>
    </row>
    <row r="16" spans="1:27" ht="16.5" thickTop="1" x14ac:dyDescent="0.25">
      <c r="A16" s="152">
        <v>0.4604166666666667</v>
      </c>
      <c r="B16" s="212" t="str">
        <f>REPT(L5,1)</f>
        <v>TJ SLAVOJ Temelín</v>
      </c>
      <c r="C16" s="67"/>
      <c r="D16" s="316"/>
      <c r="E16" s="317"/>
      <c r="F16" s="317"/>
      <c r="G16" s="317"/>
      <c r="H16" s="317"/>
      <c r="I16" s="318"/>
      <c r="L16" s="19"/>
      <c r="Y16" s="69"/>
      <c r="Z16" s="70"/>
      <c r="AA16" s="71"/>
    </row>
    <row r="17" spans="1:27" ht="16.5" thickBot="1" x14ac:dyDescent="0.3">
      <c r="A17" s="153"/>
      <c r="B17" s="211" t="str">
        <f>REPT(L8,1)</f>
        <v>TJ TATRAN Lomnice</v>
      </c>
      <c r="C17" s="66"/>
      <c r="D17" s="313"/>
      <c r="E17" s="314"/>
      <c r="F17" s="314"/>
      <c r="G17" s="314"/>
      <c r="H17" s="314"/>
      <c r="I17" s="315"/>
      <c r="L17" s="19"/>
      <c r="S17" s="20"/>
      <c r="T17" s="19"/>
      <c r="U17" s="19"/>
      <c r="V17" s="19"/>
      <c r="W17" s="20"/>
      <c r="Y17" s="73"/>
      <c r="Z17" s="74"/>
      <c r="AA17" s="75"/>
    </row>
    <row r="18" spans="1:27" ht="16.5" thickTop="1" x14ac:dyDescent="0.25">
      <c r="A18" s="152">
        <v>0.47986111111111113</v>
      </c>
      <c r="B18" s="212" t="str">
        <f>REPT(L4,1)</f>
        <v>TJ SOKOL Bavorov</v>
      </c>
      <c r="C18" s="67"/>
      <c r="D18" s="310"/>
      <c r="E18" s="311"/>
      <c r="F18" s="311"/>
      <c r="G18" s="311"/>
      <c r="H18" s="311"/>
      <c r="I18" s="312"/>
      <c r="L18" s="19"/>
      <c r="O18" s="15"/>
      <c r="P18" s="54"/>
      <c r="S18" s="20"/>
      <c r="T18" s="29"/>
      <c r="U18" s="29"/>
      <c r="V18" s="30"/>
      <c r="W18" s="31"/>
      <c r="Y18" s="60"/>
      <c r="Z18" s="70"/>
      <c r="AA18" s="61"/>
    </row>
    <row r="19" spans="1:27" ht="16.5" thickBot="1" x14ac:dyDescent="0.3">
      <c r="A19" s="153"/>
      <c r="B19" s="211" t="str">
        <f>REPT(L6,1)</f>
        <v>FK Protivín</v>
      </c>
      <c r="C19" s="66"/>
      <c r="D19" s="313"/>
      <c r="E19" s="314"/>
      <c r="F19" s="314"/>
      <c r="G19" s="314"/>
      <c r="H19" s="314"/>
      <c r="I19" s="315"/>
      <c r="L19" s="19"/>
      <c r="S19" s="20"/>
      <c r="T19" s="19"/>
      <c r="U19" s="19"/>
      <c r="V19" s="19"/>
      <c r="W19" s="20"/>
      <c r="Y19" s="69"/>
      <c r="Z19" s="70"/>
      <c r="AA19" s="71"/>
    </row>
    <row r="20" spans="1:27" ht="16.5" thickTop="1" x14ac:dyDescent="0.25">
      <c r="A20" s="152">
        <v>0.4993055555555555</v>
      </c>
      <c r="B20" s="212" t="str">
        <f>REPT(L8,1)</f>
        <v>TJ TATRAN Lomnice</v>
      </c>
      <c r="C20" s="67"/>
      <c r="D20" s="310"/>
      <c r="E20" s="311"/>
      <c r="F20" s="311"/>
      <c r="G20" s="311"/>
      <c r="H20" s="311"/>
      <c r="I20" s="312"/>
      <c r="S20" s="20"/>
      <c r="T20" s="19"/>
      <c r="U20" s="19"/>
      <c r="V20" s="19"/>
      <c r="W20" s="20"/>
      <c r="Y20" s="73"/>
      <c r="Z20" s="129"/>
      <c r="AA20" s="75"/>
    </row>
    <row r="21" spans="1:27" ht="16.5" thickBot="1" x14ac:dyDescent="0.3">
      <c r="A21" s="153"/>
      <c r="B21" s="211" t="str">
        <f>REPT(L7,1)</f>
        <v>TJ Hradiště B</v>
      </c>
      <c r="C21" s="66"/>
      <c r="D21" s="313"/>
      <c r="E21" s="314"/>
      <c r="F21" s="314"/>
      <c r="G21" s="314"/>
      <c r="H21" s="314"/>
      <c r="I21" s="315"/>
      <c r="O21" s="13"/>
      <c r="P21" s="15"/>
      <c r="Q21" s="54"/>
      <c r="S21" s="20"/>
      <c r="T21" s="20"/>
      <c r="U21" s="20"/>
      <c r="V21" s="29"/>
      <c r="W21" s="30"/>
      <c r="X21" s="16"/>
      <c r="Y21" s="73"/>
      <c r="Z21" s="74"/>
      <c r="AA21" s="75"/>
    </row>
    <row r="22" spans="1:27" ht="16.5" thickTop="1" x14ac:dyDescent="0.25">
      <c r="A22" s="152">
        <v>0.51874999999999993</v>
      </c>
      <c r="B22" s="212" t="str">
        <f>REPT(L6,1)</f>
        <v>FK Protivín</v>
      </c>
      <c r="C22" s="67"/>
      <c r="D22" s="310"/>
      <c r="E22" s="311"/>
      <c r="F22" s="311"/>
      <c r="G22" s="311"/>
      <c r="H22" s="311"/>
      <c r="I22" s="312"/>
      <c r="K22" s="9"/>
      <c r="S22" s="20"/>
      <c r="T22" s="19"/>
      <c r="U22" s="19"/>
      <c r="V22" s="19"/>
      <c r="W22" s="20"/>
      <c r="Y22" s="60"/>
      <c r="Z22" s="70"/>
      <c r="AA22" s="61"/>
    </row>
    <row r="23" spans="1:27" ht="16.5" thickBot="1" x14ac:dyDescent="0.3">
      <c r="A23" s="153"/>
      <c r="B23" s="211" t="str">
        <f>REPT(L5,1)</f>
        <v>TJ SLAVOJ Temelín</v>
      </c>
      <c r="C23" s="66"/>
      <c r="D23" s="313"/>
      <c r="E23" s="314"/>
      <c r="F23" s="314"/>
      <c r="G23" s="314"/>
      <c r="H23" s="314"/>
      <c r="I23" s="315"/>
      <c r="S23" s="20"/>
      <c r="T23" s="19"/>
      <c r="U23" s="19"/>
      <c r="V23" s="19"/>
      <c r="W23" s="20"/>
      <c r="Y23" s="60"/>
      <c r="Z23" s="59"/>
      <c r="AA23" s="61"/>
    </row>
    <row r="24" spans="1:27" ht="17.25" thickTop="1" thickBot="1" x14ac:dyDescent="0.3">
      <c r="A24" s="154"/>
      <c r="B24" s="213"/>
      <c r="C24" s="148"/>
      <c r="D24" s="149"/>
      <c r="E24" s="150"/>
      <c r="F24" s="150"/>
      <c r="G24" s="150"/>
      <c r="H24" s="150"/>
      <c r="I24" s="151"/>
      <c r="Y24" s="69"/>
      <c r="Z24" s="129"/>
      <c r="AA24" s="71"/>
    </row>
    <row r="25" spans="1:27" ht="16.5" thickTop="1" x14ac:dyDescent="0.25">
      <c r="A25" s="152">
        <v>0.53819444444444442</v>
      </c>
      <c r="B25" s="214" t="str">
        <f>REPT(L9,1)</f>
        <v>TJ Hradiště A</v>
      </c>
      <c r="C25" s="67"/>
      <c r="D25" s="310"/>
      <c r="E25" s="311"/>
      <c r="F25" s="311"/>
      <c r="G25" s="311"/>
      <c r="H25" s="311"/>
      <c r="I25" s="312"/>
      <c r="Y25" s="60"/>
      <c r="Z25" s="129"/>
      <c r="AA25" s="61"/>
    </row>
    <row r="26" spans="1:27" ht="16.5" thickBot="1" x14ac:dyDescent="0.3">
      <c r="A26" s="153"/>
      <c r="B26" s="215" t="str">
        <f>REPT(L10,1)</f>
        <v>FC Písek</v>
      </c>
      <c r="C26" s="66"/>
      <c r="D26" s="313"/>
      <c r="E26" s="314"/>
      <c r="F26" s="314"/>
      <c r="G26" s="314"/>
      <c r="H26" s="314"/>
      <c r="I26" s="315"/>
      <c r="Y26" s="69"/>
      <c r="Z26" s="70"/>
      <c r="AA26" s="71"/>
    </row>
    <row r="27" spans="1:27" ht="16.5" thickTop="1" x14ac:dyDescent="0.25">
      <c r="A27" s="155">
        <v>0.55763888888888891</v>
      </c>
      <c r="B27" s="214" t="str">
        <f>REPT(L11,1)</f>
        <v>TJ Bechyně</v>
      </c>
      <c r="C27" s="67"/>
      <c r="D27" s="310"/>
      <c r="E27" s="311"/>
      <c r="F27" s="311"/>
      <c r="G27" s="311"/>
      <c r="H27" s="311"/>
      <c r="I27" s="312"/>
      <c r="Y27" s="69"/>
      <c r="Z27" s="59"/>
      <c r="AA27" s="71"/>
    </row>
    <row r="28" spans="1:27" ht="16.5" thickBot="1" x14ac:dyDescent="0.3">
      <c r="A28" s="153"/>
      <c r="B28" s="215" t="str">
        <f>REPT(L12,1)</f>
        <v>FK Meteor Tábor</v>
      </c>
      <c r="C28" s="66"/>
      <c r="D28" s="313"/>
      <c r="E28" s="314"/>
      <c r="F28" s="314"/>
      <c r="G28" s="314"/>
      <c r="H28" s="314"/>
      <c r="I28" s="315"/>
      <c r="Y28" s="69"/>
      <c r="Z28" s="70"/>
      <c r="AA28" s="71"/>
    </row>
    <row r="29" spans="1:27" ht="16.5" thickTop="1" x14ac:dyDescent="0.25">
      <c r="A29" s="152">
        <v>0.57708333333333328</v>
      </c>
      <c r="B29" s="216" t="str">
        <f>REPT(L13,1)</f>
        <v>FK OLYMPIE Týn</v>
      </c>
      <c r="C29" s="67"/>
      <c r="D29" s="310"/>
      <c r="E29" s="311"/>
      <c r="F29" s="311"/>
      <c r="G29" s="311"/>
      <c r="H29" s="311"/>
      <c r="I29" s="312"/>
      <c r="K29" s="13"/>
      <c r="L29" s="10"/>
      <c r="M29" s="14"/>
      <c r="Y29" s="60"/>
      <c r="Z29" s="70"/>
      <c r="AA29" s="61"/>
    </row>
    <row r="30" spans="1:27" ht="16.5" thickBot="1" x14ac:dyDescent="0.3">
      <c r="A30" s="153"/>
      <c r="B30" s="215" t="str">
        <f>REPT(L10,1)</f>
        <v>FC Písek</v>
      </c>
      <c r="C30" s="66"/>
      <c r="D30" s="313"/>
      <c r="E30" s="314"/>
      <c r="F30" s="314"/>
      <c r="G30" s="314"/>
      <c r="H30" s="314"/>
      <c r="I30" s="315"/>
      <c r="K30" s="13"/>
      <c r="L30" s="10"/>
      <c r="Y30" s="60"/>
      <c r="Z30" s="70"/>
      <c r="AA30" s="61"/>
    </row>
    <row r="31" spans="1:27" ht="16.5" thickTop="1" x14ac:dyDescent="0.25">
      <c r="A31" s="155">
        <v>0.59652777777777777</v>
      </c>
      <c r="B31" s="216" t="str">
        <f>REPT(L11,1)</f>
        <v>TJ Bechyně</v>
      </c>
      <c r="C31" s="67"/>
      <c r="D31" s="310"/>
      <c r="E31" s="311"/>
      <c r="F31" s="311"/>
      <c r="G31" s="311"/>
      <c r="H31" s="311"/>
      <c r="I31" s="312"/>
      <c r="K31" s="13"/>
      <c r="L31" s="10"/>
      <c r="Y31" s="60"/>
      <c r="Z31" s="59"/>
      <c r="AA31" s="61"/>
    </row>
    <row r="32" spans="1:27" ht="16.5" thickBot="1" x14ac:dyDescent="0.3">
      <c r="A32" s="153"/>
      <c r="B32" s="215" t="str">
        <f>REPT(L9,1)</f>
        <v>TJ Hradiště A</v>
      </c>
      <c r="C32" s="66"/>
      <c r="D32" s="313"/>
      <c r="E32" s="314"/>
      <c r="F32" s="314"/>
      <c r="G32" s="314"/>
      <c r="H32" s="314"/>
      <c r="I32" s="315"/>
      <c r="K32" s="13"/>
      <c r="L32" s="10"/>
      <c r="Y32" s="69"/>
      <c r="Z32" s="70"/>
      <c r="AA32" s="71"/>
    </row>
    <row r="33" spans="1:27" ht="16.5" thickTop="1" x14ac:dyDescent="0.25">
      <c r="A33" s="152">
        <v>0.61597222222222225</v>
      </c>
      <c r="B33" s="216" t="str">
        <f>REPT(L12,1)</f>
        <v>FK Meteor Tábor</v>
      </c>
      <c r="C33" s="67"/>
      <c r="D33" s="310"/>
      <c r="E33" s="311"/>
      <c r="F33" s="311"/>
      <c r="G33" s="311"/>
      <c r="H33" s="311"/>
      <c r="I33" s="312"/>
      <c r="K33" s="13"/>
      <c r="L33" s="10"/>
      <c r="Y33" s="69"/>
      <c r="Z33" s="70"/>
      <c r="AA33" s="71"/>
    </row>
    <row r="34" spans="1:27" ht="16.5" thickBot="1" x14ac:dyDescent="0.3">
      <c r="A34" s="153"/>
      <c r="B34" s="215" t="str">
        <f>REPT(L13,1)</f>
        <v>FK OLYMPIE Týn</v>
      </c>
      <c r="C34" s="66"/>
      <c r="D34" s="313"/>
      <c r="E34" s="314"/>
      <c r="F34" s="314"/>
      <c r="G34" s="314"/>
      <c r="H34" s="314"/>
      <c r="I34" s="315"/>
      <c r="K34" s="13"/>
      <c r="L34" s="10"/>
      <c r="Y34" s="73"/>
      <c r="Z34" s="70"/>
      <c r="AA34" s="75"/>
    </row>
    <row r="35" spans="1:27" ht="16.5" thickTop="1" x14ac:dyDescent="0.25">
      <c r="A35" s="155">
        <v>0.63541666666666663</v>
      </c>
      <c r="B35" s="216" t="str">
        <f>REPT(L11,1)</f>
        <v>TJ Bechyně</v>
      </c>
      <c r="C35" s="67"/>
      <c r="D35" s="310"/>
      <c r="E35" s="311"/>
      <c r="F35" s="311"/>
      <c r="G35" s="311"/>
      <c r="H35" s="311"/>
      <c r="I35" s="312"/>
      <c r="K35" s="13"/>
      <c r="L35" s="10"/>
      <c r="Y35" s="60"/>
      <c r="Z35" s="140"/>
      <c r="AA35" s="61"/>
    </row>
    <row r="36" spans="1:27" ht="16.5" thickBot="1" x14ac:dyDescent="0.3">
      <c r="A36" s="153"/>
      <c r="B36" s="215" t="str">
        <f>REPT(L10,1)</f>
        <v>FC Písek</v>
      </c>
      <c r="C36" s="66"/>
      <c r="D36" s="313"/>
      <c r="E36" s="314"/>
      <c r="F36" s="314"/>
      <c r="G36" s="314"/>
      <c r="H36" s="314"/>
      <c r="I36" s="315"/>
      <c r="K36" s="13"/>
      <c r="L36" s="10"/>
      <c r="Y36" s="60"/>
      <c r="Z36" s="141"/>
      <c r="AA36" s="61"/>
    </row>
    <row r="37" spans="1:27" ht="16.5" thickTop="1" x14ac:dyDescent="0.25">
      <c r="A37" s="152">
        <v>0.65486111111111112</v>
      </c>
      <c r="B37" s="216" t="str">
        <f>REPT(L9,1)</f>
        <v>TJ Hradiště A</v>
      </c>
      <c r="C37" s="67"/>
      <c r="D37" s="310"/>
      <c r="E37" s="311"/>
      <c r="F37" s="311"/>
      <c r="G37" s="311"/>
      <c r="H37" s="311"/>
      <c r="I37" s="312"/>
      <c r="K37" s="13"/>
      <c r="L37" s="10"/>
      <c r="Y37" s="69"/>
      <c r="Z37" s="143"/>
      <c r="AA37" s="71"/>
    </row>
    <row r="38" spans="1:27" ht="16.5" thickBot="1" x14ac:dyDescent="0.3">
      <c r="A38" s="153"/>
      <c r="B38" s="215" t="str">
        <f>REPT(L13,1)</f>
        <v>FK OLYMPIE Týn</v>
      </c>
      <c r="C38" s="66"/>
      <c r="D38" s="313"/>
      <c r="E38" s="314"/>
      <c r="F38" s="314"/>
      <c r="G38" s="314"/>
      <c r="H38" s="314"/>
      <c r="I38" s="315"/>
      <c r="K38" s="13"/>
      <c r="L38" s="10"/>
      <c r="Y38" s="69"/>
      <c r="Z38" s="172"/>
      <c r="AA38" s="71"/>
    </row>
    <row r="39" spans="1:27" ht="16.5" thickTop="1" x14ac:dyDescent="0.25">
      <c r="A39" s="155">
        <v>0.6743055555555556</v>
      </c>
      <c r="B39" s="214" t="str">
        <f>REPT(L12,1)</f>
        <v>FK Meteor Tábor</v>
      </c>
      <c r="C39" s="67"/>
      <c r="D39" s="310"/>
      <c r="E39" s="311"/>
      <c r="F39" s="311"/>
      <c r="G39" s="311"/>
      <c r="H39" s="311"/>
      <c r="I39" s="312"/>
      <c r="Y39" s="69"/>
      <c r="Z39" s="141"/>
      <c r="AA39" s="71"/>
    </row>
    <row r="40" spans="1:27" ht="16.5" thickBot="1" x14ac:dyDescent="0.3">
      <c r="A40" s="153"/>
      <c r="B40" s="215" t="str">
        <f>REPT(L10,1)</f>
        <v>FC Písek</v>
      </c>
      <c r="C40" s="66"/>
      <c r="D40" s="313"/>
      <c r="E40" s="314"/>
      <c r="F40" s="314"/>
      <c r="G40" s="314"/>
      <c r="H40" s="314"/>
      <c r="I40" s="315"/>
      <c r="Y40" s="60"/>
      <c r="Z40" s="172"/>
      <c r="AA40" s="61"/>
    </row>
    <row r="41" spans="1:27" ht="16.5" thickTop="1" x14ac:dyDescent="0.25">
      <c r="A41" s="152">
        <v>0.69374999999999998</v>
      </c>
      <c r="B41" s="216" t="str">
        <f>REPT(L11,1)</f>
        <v>TJ Bechyně</v>
      </c>
      <c r="C41" s="67"/>
      <c r="D41" s="310"/>
      <c r="E41" s="311"/>
      <c r="F41" s="311"/>
      <c r="G41" s="311"/>
      <c r="H41" s="311"/>
      <c r="I41" s="312"/>
      <c r="Y41" s="60"/>
      <c r="Z41" s="173"/>
      <c r="AA41" s="144"/>
    </row>
    <row r="42" spans="1:27" ht="16.5" thickBot="1" x14ac:dyDescent="0.3">
      <c r="A42" s="153"/>
      <c r="B42" s="215" t="str">
        <f>REPT(L13,1)</f>
        <v>FK OLYMPIE Týn</v>
      </c>
      <c r="C42" s="66"/>
      <c r="D42" s="313"/>
      <c r="E42" s="314"/>
      <c r="F42" s="314"/>
      <c r="G42" s="314"/>
      <c r="H42" s="314"/>
      <c r="I42" s="315"/>
      <c r="Y42" s="69"/>
      <c r="Z42" s="140"/>
      <c r="AA42" s="71"/>
    </row>
    <row r="43" spans="1:27" ht="16.5" thickTop="1" x14ac:dyDescent="0.25">
      <c r="A43" s="155">
        <v>0.71319444444444446</v>
      </c>
      <c r="B43" s="216" t="str">
        <f>REPT(L12,1)</f>
        <v>FK Meteor Tábor</v>
      </c>
      <c r="C43" s="67"/>
      <c r="D43" s="310"/>
      <c r="E43" s="311"/>
      <c r="F43" s="311"/>
      <c r="G43" s="311"/>
      <c r="H43" s="311"/>
      <c r="I43" s="312"/>
      <c r="Y43" s="60"/>
      <c r="Z43" s="59"/>
      <c r="AA43" s="61"/>
    </row>
    <row r="44" spans="1:27" ht="16.5" thickBot="1" x14ac:dyDescent="0.3">
      <c r="A44" s="153"/>
      <c r="B44" s="215" t="str">
        <f>REPT(L9,1)</f>
        <v>TJ Hradiště A</v>
      </c>
      <c r="C44" s="66"/>
      <c r="D44" s="313"/>
      <c r="E44" s="314"/>
      <c r="F44" s="314"/>
      <c r="G44" s="314"/>
      <c r="H44" s="314"/>
      <c r="I44" s="315"/>
      <c r="Y44" s="73"/>
      <c r="Z44" s="70"/>
      <c r="AA44" s="75"/>
    </row>
    <row r="45" spans="1:27" ht="13.5" thickTop="1" x14ac:dyDescent="0.2">
      <c r="Y45" s="60"/>
      <c r="Z45" s="70"/>
      <c r="AA45" s="61"/>
    </row>
    <row r="46" spans="1:27" x14ac:dyDescent="0.2">
      <c r="Y46" s="60"/>
      <c r="Z46" s="70"/>
      <c r="AA46" s="144"/>
    </row>
    <row r="47" spans="1:27" x14ac:dyDescent="0.2">
      <c r="Y47" s="69"/>
      <c r="Z47" s="70"/>
      <c r="AA47" s="71"/>
    </row>
    <row r="48" spans="1:27" x14ac:dyDescent="0.2">
      <c r="Y48" s="60"/>
      <c r="Z48" s="142"/>
      <c r="AA48" s="144"/>
    </row>
    <row r="49" spans="25:27" customFormat="1" x14ac:dyDescent="0.2">
      <c r="Y49" s="73"/>
      <c r="Z49" s="74"/>
      <c r="AA49" s="75"/>
    </row>
    <row r="50" spans="25:27" customFormat="1" x14ac:dyDescent="0.2">
      <c r="Y50" s="69"/>
      <c r="Z50" s="70"/>
      <c r="AA50" s="71"/>
    </row>
    <row r="51" spans="25:27" customFormat="1" x14ac:dyDescent="0.2">
      <c r="Y51" s="73"/>
      <c r="Z51" s="74"/>
      <c r="AA51" s="75"/>
    </row>
    <row r="52" spans="25:27" customFormat="1" x14ac:dyDescent="0.2">
      <c r="Y52" s="73"/>
      <c r="Z52" s="59"/>
      <c r="AA52" s="75"/>
    </row>
    <row r="53" spans="25:27" customFormat="1" x14ac:dyDescent="0.2">
      <c r="Y53" s="73"/>
      <c r="Z53" s="70"/>
      <c r="AA53" s="75"/>
    </row>
    <row r="54" spans="25:27" customFormat="1" x14ac:dyDescent="0.2">
      <c r="Y54" s="60"/>
      <c r="Z54" s="70"/>
      <c r="AA54" s="61"/>
    </row>
    <row r="55" spans="25:27" customFormat="1" x14ac:dyDescent="0.2">
      <c r="Y55" s="69"/>
      <c r="Z55" s="129"/>
      <c r="AA55" s="71"/>
    </row>
    <row r="56" spans="25:27" customFormat="1" x14ac:dyDescent="0.2">
      <c r="Y56" s="69"/>
      <c r="Z56" s="70"/>
      <c r="AA56" s="71"/>
    </row>
    <row r="57" spans="25:27" customFormat="1" x14ac:dyDescent="0.2">
      <c r="Y57" s="73"/>
      <c r="Z57" s="70"/>
      <c r="AA57" s="75"/>
    </row>
    <row r="58" spans="25:27" customFormat="1" x14ac:dyDescent="0.2">
      <c r="Y58" s="69"/>
      <c r="Z58" s="59"/>
      <c r="AA58" s="71"/>
    </row>
    <row r="59" spans="25:27" customFormat="1" x14ac:dyDescent="0.2">
      <c r="Y59" s="60"/>
      <c r="Z59" s="59"/>
      <c r="AA59" s="144"/>
    </row>
    <row r="60" spans="25:27" customFormat="1" x14ac:dyDescent="0.2">
      <c r="Y60" s="60"/>
      <c r="Z60" s="142"/>
      <c r="AA60" s="144"/>
    </row>
    <row r="61" spans="25:27" customFormat="1" x14ac:dyDescent="0.2">
      <c r="Y61" s="73"/>
      <c r="Z61" s="59"/>
      <c r="AA61" s="75"/>
    </row>
    <row r="62" spans="25:27" customFormat="1" x14ac:dyDescent="0.2">
      <c r="Y62" s="174"/>
      <c r="Z62" s="70"/>
      <c r="AA62" s="175"/>
    </row>
    <row r="63" spans="25:27" customFormat="1" x14ac:dyDescent="0.2">
      <c r="Y63" s="73"/>
      <c r="Z63" s="74"/>
      <c r="AA63" s="75"/>
    </row>
    <row r="64" spans="25:27" customFormat="1" x14ac:dyDescent="0.2">
      <c r="Y64" s="69"/>
      <c r="Z64" s="74"/>
      <c r="AA64" s="71"/>
    </row>
    <row r="65" spans="25:27" customFormat="1" x14ac:dyDescent="0.2">
      <c r="Y65" s="60"/>
      <c r="Z65" s="142"/>
      <c r="AA65" s="144"/>
    </row>
    <row r="66" spans="25:27" customFormat="1" x14ac:dyDescent="0.2">
      <c r="Y66" s="60"/>
      <c r="Z66" s="59"/>
      <c r="AA66" s="61"/>
    </row>
    <row r="67" spans="25:27" customFormat="1" x14ac:dyDescent="0.2">
      <c r="Y67" s="69"/>
      <c r="Z67" s="70"/>
      <c r="AA67" s="61"/>
    </row>
    <row r="68" spans="25:27" customFormat="1" x14ac:dyDescent="0.2">
      <c r="Y68" s="60"/>
      <c r="Z68" s="74"/>
      <c r="AA68" s="61"/>
    </row>
    <row r="69" spans="25:27" customFormat="1" x14ac:dyDescent="0.2">
      <c r="Y69" s="73"/>
      <c r="Z69" s="74"/>
      <c r="AA69" s="75"/>
    </row>
    <row r="70" spans="25:27" customFormat="1" x14ac:dyDescent="0.2">
      <c r="Y70" s="69"/>
      <c r="Z70" s="129"/>
      <c r="AA70" s="71"/>
    </row>
    <row r="71" spans="25:27" customFormat="1" x14ac:dyDescent="0.2">
      <c r="Y71" s="73"/>
      <c r="Z71" s="74"/>
      <c r="AA71" s="75"/>
    </row>
    <row r="72" spans="25:27" customFormat="1" x14ac:dyDescent="0.2">
      <c r="Y72" s="69"/>
      <c r="Z72" s="129"/>
      <c r="AA72" s="71"/>
    </row>
    <row r="73" spans="25:27" customFormat="1" x14ac:dyDescent="0.2">
      <c r="Y73" s="69"/>
      <c r="Z73" s="70"/>
      <c r="AA73" s="71"/>
    </row>
    <row r="74" spans="25:27" customFormat="1" x14ac:dyDescent="0.2">
      <c r="Y74" s="139"/>
      <c r="Z74" s="70"/>
      <c r="AA74" s="195"/>
    </row>
    <row r="75" spans="25:27" customFormat="1" x14ac:dyDescent="0.2">
      <c r="Y75" s="73"/>
      <c r="Z75" s="74"/>
      <c r="AA75" s="131"/>
    </row>
    <row r="76" spans="25:27" customFormat="1" x14ac:dyDescent="0.2">
      <c r="Y76" s="69"/>
      <c r="Z76" s="70"/>
      <c r="AA76" s="147"/>
    </row>
    <row r="77" spans="25:27" customFormat="1" x14ac:dyDescent="0.2">
      <c r="Y77" s="73"/>
      <c r="Z77" s="59"/>
      <c r="AA77" s="131"/>
    </row>
    <row r="78" spans="25:27" customFormat="1" x14ac:dyDescent="0.2">
      <c r="Y78" s="139"/>
      <c r="Z78" s="70"/>
      <c r="AA78" s="71"/>
    </row>
    <row r="79" spans="25:27" customFormat="1" x14ac:dyDescent="0.2">
      <c r="Y79" s="73"/>
      <c r="Z79" s="74"/>
      <c r="AA79" s="132"/>
    </row>
    <row r="80" spans="25:27" customFormat="1" x14ac:dyDescent="0.2">
      <c r="Y80" s="73"/>
      <c r="Z80" s="129"/>
      <c r="AA80" s="132"/>
    </row>
    <row r="81" spans="25:32" customFormat="1" ht="19.5" customHeight="1" x14ac:dyDescent="0.2">
      <c r="Y81" s="60"/>
      <c r="Z81" s="141"/>
      <c r="AA81" s="136"/>
    </row>
    <row r="82" spans="25:32" customFormat="1" ht="19.5" customHeight="1" x14ac:dyDescent="0.2">
      <c r="Y82" s="73"/>
      <c r="Z82" s="172"/>
      <c r="AA82" s="132"/>
    </row>
    <row r="83" spans="25:32" customFormat="1" ht="19.5" customHeight="1" x14ac:dyDescent="0.2">
      <c r="Y83" s="73"/>
      <c r="Z83" s="141"/>
      <c r="AA83" s="132"/>
    </row>
    <row r="84" spans="25:32" customFormat="1" ht="19.5" customHeight="1" x14ac:dyDescent="0.2">
      <c r="Y84" s="60"/>
      <c r="Z84" s="143"/>
      <c r="AA84" s="136"/>
    </row>
    <row r="85" spans="25:32" customFormat="1" ht="19.5" customHeight="1" x14ac:dyDescent="0.2">
      <c r="Y85" s="73"/>
      <c r="Z85" s="137"/>
      <c r="AA85" s="132"/>
    </row>
    <row r="86" spans="25:32" customFormat="1" ht="19.5" customHeight="1" x14ac:dyDescent="0.2">
      <c r="Y86" s="73"/>
      <c r="Z86" s="143"/>
      <c r="AA86" s="132"/>
      <c r="AC86" s="19"/>
    </row>
    <row r="87" spans="25:32" customFormat="1" ht="19.5" customHeight="1" x14ac:dyDescent="0.2">
      <c r="Y87" s="73"/>
      <c r="Z87" s="143"/>
      <c r="AA87" s="132"/>
    </row>
    <row r="88" spans="25:32" customFormat="1" ht="19.5" customHeight="1" x14ac:dyDescent="0.2">
      <c r="Y88" s="69"/>
      <c r="Z88" s="141"/>
      <c r="AA88" s="145"/>
    </row>
    <row r="89" spans="25:32" customFormat="1" ht="19.5" customHeight="1" x14ac:dyDescent="0.2">
      <c r="Y89" s="73"/>
      <c r="Z89" s="143"/>
      <c r="AA89" s="132"/>
    </row>
    <row r="90" spans="25:32" customFormat="1" ht="19.5" customHeight="1" x14ac:dyDescent="0.2">
      <c r="Y90" s="73"/>
      <c r="Z90" s="143"/>
      <c r="AA90" s="132"/>
    </row>
    <row r="91" spans="25:32" customFormat="1" ht="19.5" customHeight="1" x14ac:dyDescent="0.2">
      <c r="Y91" s="69"/>
      <c r="Z91" s="141"/>
      <c r="AA91" s="71"/>
      <c r="AD91" s="19"/>
      <c r="AE91" s="19"/>
      <c r="AF91" s="19"/>
    </row>
    <row r="92" spans="25:32" customFormat="1" ht="19.5" customHeight="1" x14ac:dyDescent="0.2">
      <c r="Y92" s="69"/>
      <c r="Z92" s="141"/>
      <c r="AA92" s="145"/>
      <c r="AD92" s="19"/>
      <c r="AE92" s="19"/>
      <c r="AF92" s="19"/>
    </row>
    <row r="93" spans="25:32" customFormat="1" ht="19.5" customHeight="1" x14ac:dyDescent="0.2">
      <c r="Y93" s="190"/>
      <c r="Z93" s="194"/>
      <c r="AA93" s="192"/>
    </row>
    <row r="94" spans="25:32" customFormat="1" ht="19.5" customHeight="1" x14ac:dyDescent="0.2">
      <c r="Y94" s="174"/>
      <c r="Z94" s="193"/>
      <c r="AA94" s="196"/>
    </row>
    <row r="95" spans="25:32" customFormat="1" ht="19.5" customHeight="1" x14ac:dyDescent="0.2">
      <c r="Y95" s="190"/>
      <c r="Z95" s="191"/>
      <c r="AA95" s="192"/>
    </row>
    <row r="96" spans="25:32" customFormat="1" ht="19.5" customHeight="1" thickBot="1" x14ac:dyDescent="0.25">
      <c r="Y96" s="176"/>
      <c r="Z96" s="177"/>
      <c r="AA96" s="178"/>
    </row>
  </sheetData>
  <mergeCells count="43"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31:I31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7:I7"/>
    <mergeCell ref="D1:F1"/>
    <mergeCell ref="Y1:AA1"/>
    <mergeCell ref="T3:V3"/>
    <mergeCell ref="D4:I4"/>
    <mergeCell ref="D5:I5"/>
    <mergeCell ref="D6:I6"/>
  </mergeCells>
  <pageMargins left="0.78740157499999996" right="0.78740157499999996" top="0.984251969" bottom="0.984251969" header="0.5" footer="0.5"/>
  <headerFooter alignWithMargins="0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1.kolo</vt:lpstr>
      <vt:lpstr>2.kolo</vt:lpstr>
      <vt:lpstr>3.kolo</vt:lpstr>
      <vt:lpstr>TABULKY</vt:lpstr>
      <vt:lpstr>NČ I.</vt:lpstr>
      <vt:lpstr>NČ II.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Tupý</dc:creator>
  <cp:lastModifiedBy>BMJ1BJ</cp:lastModifiedBy>
  <cp:lastPrinted>2017-10-17T07:01:48Z</cp:lastPrinted>
  <dcterms:created xsi:type="dcterms:W3CDTF">2010-02-08T20:34:37Z</dcterms:created>
  <dcterms:modified xsi:type="dcterms:W3CDTF">2019-01-15T07:03:10Z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